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bookViews>
    <workbookView xWindow="0" yWindow="0" windowWidth="15360" windowHeight="6570" tabRatio="761"/>
  </bookViews>
  <sheets>
    <sheet name="16.8.2 və 16.8.7" sheetId="9" r:id="rId1"/>
    <sheet name="16.8.3 və 16.8.4" sheetId="10" r:id="rId2"/>
    <sheet name="16.8.5." sheetId="11" r:id="rId3"/>
    <sheet name="16.8.6 " sheetId="12" r:id="rId4"/>
    <sheet name="16.8.8" sheetId="13" r:id="rId5"/>
    <sheet name="16.8.10." sheetId="14" r:id="rId6"/>
    <sheet name="16.6.2" sheetId="15"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 localSheetId="5">#REF!</definedName>
    <definedName name="bank" localSheetId="0">#REF!</definedName>
    <definedName name="bank" localSheetId="1">#REF!</definedName>
    <definedName name="bank" localSheetId="2">#REF!</definedName>
    <definedName name="bank" localSheetId="3">#REF!</definedName>
    <definedName name="bank" localSheetId="4">#REF!</definedName>
    <definedName name="bank">#REF!</definedName>
    <definedName name="BANK__">#REF!</definedName>
    <definedName name="bank_1" localSheetId="5">#REF!</definedName>
    <definedName name="bank_1" localSheetId="0">#REF!</definedName>
    <definedName name="bank_1" localSheetId="1">#REF!</definedName>
    <definedName name="bank_1" localSheetId="2">#REF!</definedName>
    <definedName name="bank_1" localSheetId="3">#REF!</definedName>
    <definedName name="bank_1" localSheetId="4">#REF!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 localSheetId="5">[9]A12!$T$1</definedName>
    <definedName name="countA12_1" localSheetId="0">[10]A12!$T$1</definedName>
    <definedName name="countA12_1" localSheetId="1">[10]A12!$T$1</definedName>
    <definedName name="countA12_1" localSheetId="2">[11]A12!$T$1</definedName>
    <definedName name="countA12_1" localSheetId="3">[10]A12!$T$1</definedName>
    <definedName name="countA12_1" localSheetId="4">#REF!</definedName>
    <definedName name="countA12_1">#N/A</definedName>
    <definedName name="countA12_2">#N/A</definedName>
    <definedName name="countA12_3">#N/A</definedName>
    <definedName name="countM1_1">#N/A</definedName>
    <definedName name="countM2_1" localSheetId="4">'16.8.8'!#REF!</definedName>
    <definedName name="countM2_1">#N/A</definedName>
    <definedName name="countM2_2" localSheetId="4">'16.8.8'!#REF!</definedName>
    <definedName name="countM2_2">#N/A</definedName>
    <definedName name="countM2_3" localSheetId="4">'16.8.8'!#REF!</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 localSheetId="5">[9]U3!$Q$1</definedName>
    <definedName name="countU3_1" localSheetId="0">[10]U3!$Q$1</definedName>
    <definedName name="countU3_1" localSheetId="1">[10]U3!$Q$1</definedName>
    <definedName name="countU3_1" localSheetId="2">[11]U3!$Q$1</definedName>
    <definedName name="countU3_1" localSheetId="3">[10]U3!$Q$1</definedName>
    <definedName name="countU3_1" localSheetId="4">#REF!</definedName>
    <definedName name="countU3_1">#N/A</definedName>
    <definedName name="countU3_2" localSheetId="5">[9]U3!$Q$2</definedName>
    <definedName name="countU3_2" localSheetId="0">[10]U3!$Q$2</definedName>
    <definedName name="countU3_2" localSheetId="1">[10]U3!$Q$2</definedName>
    <definedName name="countU3_2" localSheetId="2">[11]U3!$Q$2</definedName>
    <definedName name="countU3_2" localSheetId="3">[10]U3!$Q$2</definedName>
    <definedName name="countU3_2" localSheetId="4">#REF!</definedName>
    <definedName name="countU3_2">#N/A</definedName>
    <definedName name="countU3_3" localSheetId="5">[9]U3!$Q$3</definedName>
    <definedName name="countU3_3" localSheetId="0">[10]U3!$Q$3</definedName>
    <definedName name="countU3_3" localSheetId="1">[10]U3!$Q$3</definedName>
    <definedName name="countU3_3" localSheetId="2">[11]U3!$Q$3</definedName>
    <definedName name="countU3_3" localSheetId="3">[10]U3!$Q$3</definedName>
    <definedName name="countU3_3" localSheetId="4">#REF!</definedName>
    <definedName name="countU3_3">#N/A</definedName>
    <definedName name="countU3_4" localSheetId="5">[9]U3!$Q$4</definedName>
    <definedName name="countU3_4" localSheetId="0">[10]U3!$Q$4</definedName>
    <definedName name="countU3_4" localSheetId="1">[10]U3!$Q$4</definedName>
    <definedName name="countU3_4" localSheetId="2">[11]U3!$Q$4</definedName>
    <definedName name="countU3_4" localSheetId="3">[10]U3!$Q$4</definedName>
    <definedName name="countU3_4" localSheetId="4">#REF!</definedName>
    <definedName name="countU3_4">#N/A</definedName>
    <definedName name="CR1_">#REF!</definedName>
    <definedName name="Excel_BuiltIn_Print_Area_1">#N/A</definedName>
    <definedName name="fdfdfdf">'[12]ST-2SD.ST'!$A$23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'[12]ST-2SD.ST'!$A$42</definedName>
    <definedName name="LIAB">#REF!</definedName>
    <definedName name="LOM">#REF!</definedName>
    <definedName name="MMB">#REF!</definedName>
    <definedName name="muddet" localSheetId="5">#REF!</definedName>
    <definedName name="muddet" localSheetId="0">#REF!</definedName>
    <definedName name="muddet" localSheetId="1">#REF!</definedName>
    <definedName name="muddet" localSheetId="2">#REF!</definedName>
    <definedName name="muddet" localSheetId="3">#REF!</definedName>
    <definedName name="muddet" localSheetId="4">#REF!</definedName>
    <definedName name="muddet">#REF!</definedName>
    <definedName name="offset" localSheetId="5">#REF!</definedName>
    <definedName name="offset" localSheetId="0">#REF!</definedName>
    <definedName name="offset" localSheetId="1">#REF!</definedName>
    <definedName name="offset" localSheetId="2">#REF!</definedName>
    <definedName name="offset" localSheetId="3">#REF!</definedName>
    <definedName name="offset" localSheetId="4">#REF!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 localSheetId="5">'16.8.10.'!$A$1:$F$91</definedName>
    <definedName name="_xlnm.Print_Area" localSheetId="2">'16.8.5.'!$A$1:$C$52</definedName>
    <definedName name="_xlnm.Print_Area" localSheetId="4">'16.8.8'!$A$1:$C$3</definedName>
    <definedName name="_xlnm.Print_Area">#REF!</definedName>
    <definedName name="Print_Area_MI">#REF!</definedName>
    <definedName name="PRINT1">#REF!</definedName>
    <definedName name="PRINT2">#REF!</definedName>
    <definedName name="PRINT4">#REF!</definedName>
    <definedName name="return">[13]Sheet1!$A$1:$D$117</definedName>
    <definedName name="row_endA12_1">#N/A</definedName>
    <definedName name="row_endA12_2">#N/A</definedName>
    <definedName name="row_endA12_3">#N/A</definedName>
    <definedName name="row_endM1_1">#N/A</definedName>
    <definedName name="row_endM2_1" localSheetId="4">'16.8.8'!#REF!</definedName>
    <definedName name="row_endM2_1">#N/A</definedName>
    <definedName name="row_endM2_2" localSheetId="4">'16.8.8'!#REF!</definedName>
    <definedName name="row_endM2_2">#N/A</definedName>
    <definedName name="row_endM2_3" localSheetId="4">'16.8.8'!#REF!</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 localSheetId="4">'16.8.8'!#REF!</definedName>
    <definedName name="row_startM2_1">#N/A</definedName>
    <definedName name="row_startM2_2" localSheetId="4">'16.8.8'!#REF!</definedName>
    <definedName name="row_startM2_2">#N/A</definedName>
    <definedName name="row_startM2_3" localSheetId="4">'16.8.8'!#REF!</definedName>
    <definedName name="row_startM2_3">#N/A</definedName>
    <definedName name="row_startM3_1" localSheetId="5">[9]M3!$AC$1</definedName>
    <definedName name="row_startM3_1" localSheetId="0">[10]M3!$AC$1</definedName>
    <definedName name="row_startM3_1" localSheetId="1">[10]M3!$AC$1</definedName>
    <definedName name="row_startM3_1" localSheetId="2">[11]M3!$AC$1</definedName>
    <definedName name="row_startM3_1" localSheetId="3">[10]M3!$AC$1</definedName>
    <definedName name="row_startM3_1" localSheetId="4">#REF!</definedName>
    <definedName name="row_startM3_1">#N/A</definedName>
    <definedName name="row_startM3_2" localSheetId="5">[9]M3!$AC$2</definedName>
    <definedName name="row_startM3_2" localSheetId="0">[10]M3!$AC$2</definedName>
    <definedName name="row_startM3_2" localSheetId="1">[10]M3!$AC$2</definedName>
    <definedName name="row_startM3_2" localSheetId="2">[11]M3!$AC$2</definedName>
    <definedName name="row_startM3_2" localSheetId="3">[10]M3!$AC$2</definedName>
    <definedName name="row_startM3_2" localSheetId="4">#REF!</definedName>
    <definedName name="row_startM3_2">#N/A</definedName>
    <definedName name="row_startM3_3" localSheetId="5">[9]M3!$AC$3</definedName>
    <definedName name="row_startM3_3" localSheetId="0">[10]M3!$AC$3</definedName>
    <definedName name="row_startM3_3" localSheetId="1">[10]M3!$AC$3</definedName>
    <definedName name="row_startM3_3" localSheetId="2">[11]M3!$AC$3</definedName>
    <definedName name="row_startM3_3" localSheetId="3">[10]M3!$AC$3</definedName>
    <definedName name="row_startM3_3" localSheetId="4">#REF!</definedName>
    <definedName name="row_startM3_3">#N/A</definedName>
    <definedName name="row_startM3_4" localSheetId="5">[9]M3!$AC$4</definedName>
    <definedName name="row_startM3_4" localSheetId="0">[10]M3!$AC$4</definedName>
    <definedName name="row_startM3_4" localSheetId="1">[10]M3!$AC$4</definedName>
    <definedName name="row_startM3_4" localSheetId="2">[11]M3!$AC$4</definedName>
    <definedName name="row_startM3_4" localSheetId="3">[10]M3!$AC$4</definedName>
    <definedName name="row_startM3_4" localSheetId="4">#REF!</definedName>
    <definedName name="row_startM3_4">#N/A</definedName>
    <definedName name="row_startM4_1" localSheetId="5">[9]M4!$AQ$1</definedName>
    <definedName name="row_startM4_1" localSheetId="0">[10]M4!$AQ$1</definedName>
    <definedName name="row_startM4_1" localSheetId="1">[10]M4!$AQ$1</definedName>
    <definedName name="row_startM4_1" localSheetId="2">[11]M4!$AQ$1</definedName>
    <definedName name="row_startM4_1" localSheetId="3">[10]M4!$AQ$1</definedName>
    <definedName name="row_startM4_1" localSheetId="4">#REF!</definedName>
    <definedName name="row_startM4_1">#N/A</definedName>
    <definedName name="row_startM4_2" localSheetId="5">[9]M4!$AQ$2</definedName>
    <definedName name="row_startM4_2" localSheetId="0">[10]M4!$AQ$2</definedName>
    <definedName name="row_startM4_2" localSheetId="1">[10]M4!$AQ$2</definedName>
    <definedName name="row_startM4_2" localSheetId="2">[11]M4!$AQ$2</definedName>
    <definedName name="row_startM4_2" localSheetId="3">[10]M4!$AQ$2</definedName>
    <definedName name="row_startM4_2" localSheetId="4">#REF!</definedName>
    <definedName name="row_startM4_2">#N/A</definedName>
    <definedName name="row_startM4_3" localSheetId="5">[9]M4!$AQ$3</definedName>
    <definedName name="row_startM4_3" localSheetId="0">[10]M4!$AQ$3</definedName>
    <definedName name="row_startM4_3" localSheetId="1">[10]M4!$AQ$3</definedName>
    <definedName name="row_startM4_3" localSheetId="2">[11]M4!$AQ$3</definedName>
    <definedName name="row_startM4_3" localSheetId="3">[10]M4!$AQ$3</definedName>
    <definedName name="row_startM4_3" localSheetId="4">#REF!</definedName>
    <definedName name="row_startM4_3">#N/A</definedName>
    <definedName name="row_startM4_4" localSheetId="5">[9]M4!$AQ$4</definedName>
    <definedName name="row_startM4_4" localSheetId="0">[10]M4!$AQ$4</definedName>
    <definedName name="row_startM4_4" localSheetId="1">[10]M4!$AQ$4</definedName>
    <definedName name="row_startM4_4" localSheetId="2">[11]M4!$AQ$4</definedName>
    <definedName name="row_startM4_4" localSheetId="3">[10]M4!$AQ$4</definedName>
    <definedName name="row_startM4_4" localSheetId="4">#REF!</definedName>
    <definedName name="row_startM4_4">#N/A</definedName>
    <definedName name="row_startM8_1" localSheetId="5">[9]M8!$K$1</definedName>
    <definedName name="row_startM8_1" localSheetId="0">[10]M8!$K$1</definedName>
    <definedName name="row_startM8_1" localSheetId="1">[10]M8!$K$1</definedName>
    <definedName name="row_startM8_1" localSheetId="2">[11]M8!$K$1</definedName>
    <definedName name="row_startM8_1" localSheetId="3">[10]M8!$K$1</definedName>
    <definedName name="row_startM8_1" localSheetId="4">#REF!</definedName>
    <definedName name="row_startM8_1">#N/A</definedName>
    <definedName name="row_startM8_2" localSheetId="5">[9]M8!$K$2</definedName>
    <definedName name="row_startM8_2" localSheetId="0">[10]M8!$K$2</definedName>
    <definedName name="row_startM8_2" localSheetId="1">[10]M8!$K$2</definedName>
    <definedName name="row_startM8_2" localSheetId="2">[11]M8!$K$2</definedName>
    <definedName name="row_startM8_2" localSheetId="3">[10]M8!$K$2</definedName>
    <definedName name="row_startM8_2" localSheetId="4">#REF!</definedName>
    <definedName name="row_startM8_2">#N/A</definedName>
    <definedName name="row_startM8_3" localSheetId="5">[9]M8!$K$3</definedName>
    <definedName name="row_startM8_3" localSheetId="0">[10]M8!$K$3</definedName>
    <definedName name="row_startM8_3" localSheetId="1">[10]M8!$K$3</definedName>
    <definedName name="row_startM8_3" localSheetId="2">[11]M8!$K$3</definedName>
    <definedName name="row_startM8_3" localSheetId="3">[10]M8!$K$3</definedName>
    <definedName name="row_startM8_3" localSheetId="4">#REF!</definedName>
    <definedName name="row_startM8_3">#N/A</definedName>
    <definedName name="row_startM9_1" localSheetId="5">[9]M9!$K$1</definedName>
    <definedName name="row_startM9_1" localSheetId="0">[10]M9!$K$1</definedName>
    <definedName name="row_startM9_1" localSheetId="1">[10]M9!$K$1</definedName>
    <definedName name="row_startM9_1" localSheetId="2">[11]M9!$K$1</definedName>
    <definedName name="row_startM9_1" localSheetId="3">[10]M9!$K$1</definedName>
    <definedName name="row_startM9_1" localSheetId="4">#REF!</definedName>
    <definedName name="row_startM9_1">#N/A</definedName>
    <definedName name="row_startM9_2" localSheetId="5">[9]M9!$K$2</definedName>
    <definedName name="row_startM9_2" localSheetId="0">[10]M9!$K$2</definedName>
    <definedName name="row_startM9_2" localSheetId="1">[10]M9!$K$2</definedName>
    <definedName name="row_startM9_2" localSheetId="2">[11]M9!$K$2</definedName>
    <definedName name="row_startM9_2" localSheetId="3">[10]M9!$K$2</definedName>
    <definedName name="row_startM9_2" localSheetId="4">#REF!</definedName>
    <definedName name="row_startM9_2">#N/A</definedName>
    <definedName name="row_startM9_3" localSheetId="5">[9]M9!$K$3</definedName>
    <definedName name="row_startM9_3" localSheetId="0">[10]M9!$K$3</definedName>
    <definedName name="row_startM9_3" localSheetId="1">[10]M9!$K$3</definedName>
    <definedName name="row_startM9_3" localSheetId="2">[11]M9!$K$3</definedName>
    <definedName name="row_startM9_3" localSheetId="3">[10]M9!$K$3</definedName>
    <definedName name="row_startM9_3" localSheetId="4">#REF!</definedName>
    <definedName name="row_startM9_3">#N/A</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 localSheetId="5">[9]M1!$M$2</definedName>
    <definedName name="rowM1_1" localSheetId="0">[10]M1!$M$2</definedName>
    <definedName name="rowM1_1" localSheetId="1">[10]M1!$M$2</definedName>
    <definedName name="rowM1_1" localSheetId="2">[11]M1!$M$2</definedName>
    <definedName name="rowM1_1" localSheetId="3">[10]M1!$M$2</definedName>
    <definedName name="rowM1_1" localSheetId="4">#REF!</definedName>
    <definedName name="rowM1_1">#N/A</definedName>
    <definedName name="rowM2_1" localSheetId="4">'16.8.8'!#REF!</definedName>
    <definedName name="rowM2_1">#N/A</definedName>
    <definedName name="rowM2_2" localSheetId="4">'16.8.8'!#REF!</definedName>
    <definedName name="rowM2_2">#N/A</definedName>
    <definedName name="rowM2_3" localSheetId="4">'16.8.8'!#REF!</definedName>
    <definedName name="rowM2_3">#N/A</definedName>
    <definedName name="rowM3_1" localSheetId="5">[9]M3!$AB$1</definedName>
    <definedName name="rowM3_1" localSheetId="0">[10]M3!$AB$1</definedName>
    <definedName name="rowM3_1" localSheetId="1">[10]M3!$AB$1</definedName>
    <definedName name="rowM3_1" localSheetId="2">[11]M3!$AB$1</definedName>
    <definedName name="rowM3_1" localSheetId="3">[10]M3!$AB$1</definedName>
    <definedName name="rowM3_1" localSheetId="4">#REF!</definedName>
    <definedName name="rowM3_1">#N/A</definedName>
    <definedName name="rowM3_2" localSheetId="5">[9]M3!$AB$2</definedName>
    <definedName name="rowM3_2" localSheetId="0">[10]M3!$AB$2</definedName>
    <definedName name="rowM3_2" localSheetId="1">[10]M3!$AB$2</definedName>
    <definedName name="rowM3_2" localSheetId="2">[11]M3!$AB$2</definedName>
    <definedName name="rowM3_2" localSheetId="3">[10]M3!$AB$2</definedName>
    <definedName name="rowM3_2" localSheetId="4">#REF!</definedName>
    <definedName name="rowM3_2">#N/A</definedName>
    <definedName name="rowM3_3" localSheetId="5">[9]M3!$AB$3</definedName>
    <definedName name="rowM3_3" localSheetId="0">[10]M3!$AB$3</definedName>
    <definedName name="rowM3_3" localSheetId="1">[10]M3!$AB$3</definedName>
    <definedName name="rowM3_3" localSheetId="2">[11]M3!$AB$3</definedName>
    <definedName name="rowM3_3" localSheetId="3">[10]M3!$AB$3</definedName>
    <definedName name="rowM3_3" localSheetId="4">#REF!</definedName>
    <definedName name="rowM3_3">#N/A</definedName>
    <definedName name="rowM3_4" localSheetId="5">[9]M3!$AB$4</definedName>
    <definedName name="rowM3_4" localSheetId="0">[10]M3!$AB$4</definedName>
    <definedName name="rowM3_4" localSheetId="1">[10]M3!$AB$4</definedName>
    <definedName name="rowM3_4" localSheetId="2">[11]M3!$AB$4</definedName>
    <definedName name="rowM3_4" localSheetId="3">[10]M3!$AB$4</definedName>
    <definedName name="rowM3_4" localSheetId="4">#REF!</definedName>
    <definedName name="rowM3_4">#N/A</definedName>
    <definedName name="rowM4_1" localSheetId="5">[9]M4!$AP$1</definedName>
    <definedName name="rowM4_1" localSheetId="0">[10]M4!$AP$1</definedName>
    <definedName name="rowM4_1" localSheetId="1">[10]M4!$AP$1</definedName>
    <definedName name="rowM4_1" localSheetId="2">[11]M4!$AP$1</definedName>
    <definedName name="rowM4_1" localSheetId="3">[10]M4!$AP$1</definedName>
    <definedName name="rowM4_1" localSheetId="4">#REF!</definedName>
    <definedName name="rowM4_1">#N/A</definedName>
    <definedName name="rowM4_2" localSheetId="5">[9]M4!$AP$2</definedName>
    <definedName name="rowM4_2" localSheetId="0">[10]M4!$AP$2</definedName>
    <definedName name="rowM4_2" localSheetId="1">[10]M4!$AP$2</definedName>
    <definedName name="rowM4_2" localSheetId="2">[11]M4!$AP$2</definedName>
    <definedName name="rowM4_2" localSheetId="3">[10]M4!$AP$2</definedName>
    <definedName name="rowM4_2" localSheetId="4">#REF!</definedName>
    <definedName name="rowM4_2">#N/A</definedName>
    <definedName name="rowM4_3" localSheetId="5">[9]M4!$AP$3</definedName>
    <definedName name="rowM4_3" localSheetId="0">[10]M4!$AP$3</definedName>
    <definedName name="rowM4_3" localSheetId="1">[10]M4!$AP$3</definedName>
    <definedName name="rowM4_3" localSheetId="2">[11]M4!$AP$3</definedName>
    <definedName name="rowM4_3" localSheetId="3">[10]M4!$AP$3</definedName>
    <definedName name="rowM4_3" localSheetId="4">#REF!</definedName>
    <definedName name="rowM4_3">#N/A</definedName>
    <definedName name="rowM4_4" localSheetId="5">[9]M4!$AP$4</definedName>
    <definedName name="rowM4_4" localSheetId="0">[10]M4!$AP$4</definedName>
    <definedName name="rowM4_4" localSheetId="1">[10]M4!$AP$4</definedName>
    <definedName name="rowM4_4" localSheetId="2">[11]M4!$AP$4</definedName>
    <definedName name="rowM4_4" localSheetId="3">[10]M4!$AP$4</definedName>
    <definedName name="rowM4_4" localSheetId="4">#REF!</definedName>
    <definedName name="rowM4_4">#N/A</definedName>
    <definedName name="rowM8_1" localSheetId="5">[9]M8!$J$1</definedName>
    <definedName name="rowM8_1" localSheetId="0">[10]M8!$J$1</definedName>
    <definedName name="rowM8_1" localSheetId="1">[10]M8!$J$1</definedName>
    <definedName name="rowM8_1" localSheetId="2">[11]M8!$J$1</definedName>
    <definedName name="rowM8_1" localSheetId="3">[10]M8!$J$1</definedName>
    <definedName name="rowM8_1" localSheetId="4">#REF!</definedName>
    <definedName name="rowM8_1">#N/A</definedName>
    <definedName name="rowM8_2" localSheetId="5">[9]M8!$J$2</definedName>
    <definedName name="rowM8_2" localSheetId="0">[10]M8!$J$2</definedName>
    <definedName name="rowM8_2" localSheetId="1">[10]M8!$J$2</definedName>
    <definedName name="rowM8_2" localSheetId="2">[11]M8!$J$2</definedName>
    <definedName name="rowM8_2" localSheetId="3">[10]M8!$J$2</definedName>
    <definedName name="rowM8_2" localSheetId="4">#REF!</definedName>
    <definedName name="rowM8_2">#N/A</definedName>
    <definedName name="rowM8_3" localSheetId="5">[9]M8!$J$3</definedName>
    <definedName name="rowM8_3" localSheetId="0">[10]M8!$J$3</definedName>
    <definedName name="rowM8_3" localSheetId="1">[10]M8!$J$3</definedName>
    <definedName name="rowM8_3" localSheetId="2">[11]M8!$J$3</definedName>
    <definedName name="rowM8_3" localSheetId="3">[10]M8!$J$3</definedName>
    <definedName name="rowM8_3" localSheetId="4">#REF!</definedName>
    <definedName name="rowM8_3">#N/A</definedName>
    <definedName name="rowM9_1" localSheetId="5">[9]M9!$J$1</definedName>
    <definedName name="rowM9_1" localSheetId="0">[10]M9!$J$1</definedName>
    <definedName name="rowM9_1" localSheetId="1">[10]M9!$J$1</definedName>
    <definedName name="rowM9_1" localSheetId="2">[11]M9!$J$1</definedName>
    <definedName name="rowM9_1" localSheetId="3">[10]M9!$J$1</definedName>
    <definedName name="rowM9_1" localSheetId="4">#REF!</definedName>
    <definedName name="rowM9_1">#N/A</definedName>
    <definedName name="rowM9_2" localSheetId="5">[9]M9!$J$2</definedName>
    <definedName name="rowM9_2" localSheetId="0">[10]M9!$J$2</definedName>
    <definedName name="rowM9_2" localSheetId="1">[10]M9!$J$2</definedName>
    <definedName name="rowM9_2" localSheetId="2">[11]M9!$J$2</definedName>
    <definedName name="rowM9_2" localSheetId="3">[10]M9!$J$2</definedName>
    <definedName name="rowM9_2" localSheetId="4">#REF!</definedName>
    <definedName name="rowM9_2">#N/A</definedName>
    <definedName name="rowM9_3" localSheetId="5">[9]M9!$J$3</definedName>
    <definedName name="rowM9_3" localSheetId="0">[10]M9!$J$3</definedName>
    <definedName name="rowM9_3" localSheetId="1">[10]M9!$J$3</definedName>
    <definedName name="rowM9_3" localSheetId="2">[11]M9!$J$3</definedName>
    <definedName name="rowM9_3" localSheetId="3">[10]M9!$J$3</definedName>
    <definedName name="rowM9_3" localSheetId="4">#REF!</definedName>
    <definedName name="rowM9_3">#N/A</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45621"/>
</workbook>
</file>

<file path=xl/calcChain.xml><?xml version="1.0" encoding="utf-8"?>
<calcChain xmlns="http://schemas.openxmlformats.org/spreadsheetml/2006/main">
  <c r="B90" i="14" l="1"/>
  <c r="C90" i="14"/>
  <c r="D90" i="14"/>
  <c r="D80" i="14"/>
  <c r="C80" i="14"/>
  <c r="B80" i="14"/>
  <c r="D67" i="14"/>
  <c r="C67" i="14"/>
  <c r="B67" i="14"/>
  <c r="D59" i="14"/>
  <c r="C59" i="14"/>
  <c r="B59" i="14"/>
  <c r="D54" i="14"/>
  <c r="C54" i="14"/>
  <c r="B54" i="14"/>
  <c r="D51" i="14"/>
  <c r="C51" i="14"/>
  <c r="C44" i="14" s="1"/>
  <c r="B51" i="14"/>
  <c r="B48" i="14"/>
  <c r="B44" i="14" s="1"/>
  <c r="C48" i="14"/>
  <c r="B45" i="14"/>
  <c r="C45" i="14"/>
  <c r="D48" i="14"/>
  <c r="D45" i="14"/>
  <c r="D39" i="14"/>
  <c r="B39" i="14"/>
  <c r="D44" i="14" l="1"/>
  <c r="D6" i="12" l="1"/>
  <c r="C6" i="12"/>
  <c r="C5" i="12"/>
  <c r="D5" i="12"/>
  <c r="C46" i="11"/>
  <c r="B46" i="11"/>
  <c r="C19" i="11"/>
  <c r="B19" i="11"/>
  <c r="C23" i="11"/>
  <c r="B23" i="11"/>
  <c r="C15" i="11"/>
  <c r="B15" i="11"/>
  <c r="C12" i="11"/>
  <c r="B12" i="11"/>
  <c r="C9" i="11"/>
  <c r="B9" i="11"/>
  <c r="C4" i="11"/>
  <c r="B4" i="11"/>
  <c r="E7" i="10"/>
  <c r="E6" i="10"/>
  <c r="E5" i="10"/>
  <c r="E4" i="10"/>
  <c r="G11" i="10"/>
  <c r="G10" i="10"/>
  <c r="G9" i="10"/>
  <c r="G8" i="10"/>
  <c r="C11" i="10"/>
  <c r="C10" i="10"/>
  <c r="C9" i="10"/>
  <c r="C8" i="10"/>
  <c r="G4" i="10"/>
  <c r="C7" i="10"/>
  <c r="C6" i="10"/>
  <c r="C5" i="10"/>
  <c r="D7" i="10"/>
  <c r="D6" i="10"/>
  <c r="D5" i="10"/>
  <c r="B6" i="10"/>
  <c r="B8" i="10"/>
  <c r="B5" i="10"/>
  <c r="C17" i="9"/>
  <c r="D25" i="9" l="1"/>
  <c r="D24" i="9"/>
  <c r="D19" i="9"/>
  <c r="D18" i="9"/>
  <c r="D14" i="9"/>
  <c r="D13" i="9"/>
  <c r="D11" i="9"/>
  <c r="D9" i="9"/>
  <c r="D4" i="10" l="1"/>
  <c r="B4" i="10"/>
  <c r="B17" i="9"/>
  <c r="B3" i="9" s="1"/>
  <c r="F8" i="10"/>
  <c r="F4" i="10" s="1"/>
  <c r="D17" i="9" l="1"/>
  <c r="C3" i="9"/>
  <c r="D3" i="9" s="1"/>
</calcChain>
</file>

<file path=xl/sharedStrings.xml><?xml version="1.0" encoding="utf-8"?>
<sst xmlns="http://schemas.openxmlformats.org/spreadsheetml/2006/main" count="391" uniqueCount="207">
  <si>
    <t>Cəmi</t>
  </si>
  <si>
    <t>Kreditlərin, həmçinin vaxtı keçmiş kreditlərin portfeldə payı və onun iqtisadi sektorlar üzrə göstəriciləri</t>
  </si>
  <si>
    <t>Kreditlərin iqtisadi sektorlar üzrə bölgüsü</t>
  </si>
  <si>
    <t>Cəmi   (min manatla)</t>
  </si>
  <si>
    <t>Vaxtı keçmiş kreditlər (min manatla)*</t>
  </si>
  <si>
    <t>Vaxtı keçmiş kreditlərin portfeldə payı (faizlə)</t>
  </si>
  <si>
    <t>Cəmi kredit portfeli, o cümlədən</t>
  </si>
  <si>
    <t xml:space="preserve">1.Sənaye </t>
  </si>
  <si>
    <t>1.1.1 Mədən çıxarma sənayesi</t>
  </si>
  <si>
    <t>1.1.2 Emal sənayesi, cəmi</t>
  </si>
  <si>
    <t xml:space="preserve">1.1.3 Elektrik enerjisi və Qazın istehsalı </t>
  </si>
  <si>
    <t>1.1.4 Sənayenin digər sahələri</t>
  </si>
  <si>
    <t>2. Kənd təsərrüfatı</t>
  </si>
  <si>
    <t>3. Tikinti sahəsi</t>
  </si>
  <si>
    <t>4. Nəqliyyat, cəmi</t>
  </si>
  <si>
    <t>5. İnformasiya və Rabitə</t>
  </si>
  <si>
    <t>6. Ticarət müəssisələrinə kredit, cəmi</t>
  </si>
  <si>
    <t xml:space="preserve">7. Digər qeyri-istehsal və xidmət sahələri </t>
  </si>
  <si>
    <t>8.  Mərkəzi idarəetmə orqanları və bələdiyyələr</t>
  </si>
  <si>
    <t xml:space="preserve">   9. İctimai Təşkilatlara</t>
  </si>
  <si>
    <r>
      <t xml:space="preserve">   10. Şəxsi, ailəvi və sair məqsədlər üçün fiziki şəxslərə kreditlər, c</t>
    </r>
    <r>
      <rPr>
        <i/>
        <sz val="11"/>
        <rFont val="Calibri"/>
        <family val="2"/>
        <scheme val="minor"/>
      </rPr>
      <t>əmi</t>
    </r>
  </si>
  <si>
    <t>a) Yaşayış sahəsinin alınmasına</t>
  </si>
  <si>
    <r>
      <t xml:space="preserve">a1)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</si>
  <si>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b) Yaşayış sahəsinin tikintisi və təmirinə</t>
  </si>
  <si>
    <r>
      <t xml:space="preserve">b1)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</si>
  <si>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c) Avtomobil alınmasına</t>
  </si>
  <si>
    <t>d) Məişət avadanlıqlarının alınmasına</t>
  </si>
  <si>
    <t>e) Kredit kartları</t>
  </si>
  <si>
    <t>f) Digər</t>
  </si>
  <si>
    <t xml:space="preserve">    11. Digər Kreditlər</t>
  </si>
  <si>
    <t>*əsas məbləğ, yaxud ona hesablanan faizlər və ya hər hansı birinin ödənilməyən hissəsi üzrə ödənişləri müqavilədə və ya ödəniş qrafikində göstərilən tarixdən 30 (otuz) təqvim günündən artıq gecikdirilmiş kreditin qalıq məbləği</t>
  </si>
  <si>
    <t>Kreditlərin təsnifləşdirilməsi haqqında məlumatlar</t>
  </si>
  <si>
    <t>(min manatla)</t>
  </si>
  <si>
    <t>Məbləğ</t>
  </si>
  <si>
    <t>Cəmi kredit portfelində xüsusi çəkisi</t>
  </si>
  <si>
    <t>Yaradılmış adi ehtiyat</t>
  </si>
  <si>
    <t>Yaradılmış adi ehtiyatın kredit portfelində  payı (faizlə)</t>
  </si>
  <si>
    <t>Yaradılmış məqsədli ehtiyat</t>
  </si>
  <si>
    <t>Yaradılmış məqsədli ehtiyatın kredit portfelində payı (faizlə)</t>
  </si>
  <si>
    <t>1. Cəmi kredit portfeli, o cümlədən</t>
  </si>
  <si>
    <t>X</t>
  </si>
  <si>
    <t>1.1.Standart kreditlər</t>
  </si>
  <si>
    <t>1.1.1. Qənaətbəxş kreditlər</t>
  </si>
  <si>
    <t>1.1.2. Nəzarət altında olan kreditlər</t>
  </si>
  <si>
    <t>1.2. Qeyri-standart kreditlər</t>
  </si>
  <si>
    <t>Qeyri-qənaətbəxş</t>
  </si>
  <si>
    <t>Təhlükəli</t>
  </si>
  <si>
    <t>Ümidsiz</t>
  </si>
  <si>
    <t>1.3. Ehtiyat yaradılmayan kreditlər</t>
  </si>
  <si>
    <t xml:space="preserve">Balansdankənar öhdəliklərin ayrı ayrı növləri barədə
  </t>
  </si>
  <si>
    <t>ÖHDƏLİKLƏR</t>
  </si>
  <si>
    <t>Xarici valyutada (2-ci sütundan)</t>
  </si>
  <si>
    <r>
      <t>1. Kredit alətləri, c</t>
    </r>
    <r>
      <rPr>
        <i/>
        <sz val="11"/>
        <rFont val="Calibri"/>
        <family val="2"/>
        <scheme val="minor"/>
      </rPr>
      <t>əmi</t>
    </r>
  </si>
  <si>
    <t>a) Kredit öhdəlikləri</t>
  </si>
  <si>
    <t>b) İstifadə olunmamış kredit xətləri</t>
  </si>
  <si>
    <t>c) Qiymətli kağızlar və xarici valyuta istisna olmaqla, aktivlərin alınması üzrə öhdəliklər</t>
  </si>
  <si>
    <t>d) Digər öhdəliklər</t>
  </si>
  <si>
    <r>
      <t>2. Qarantiyalar və bu qəbildən olan öhdəliklər</t>
    </r>
    <r>
      <rPr>
        <i/>
        <sz val="11"/>
        <rFont val="Calibri"/>
        <family val="2"/>
        <scheme val="minor"/>
      </rPr>
      <t>, cəmi</t>
    </r>
  </si>
  <si>
    <t>a) Qarantiyalar</t>
  </si>
  <si>
    <t>b) Bu qəbildən olan digər öhdəliklər</t>
  </si>
  <si>
    <r>
      <t xml:space="preserve">3. Akkreditivlər, </t>
    </r>
    <r>
      <rPr>
        <i/>
        <sz val="11"/>
        <rFont val="Calibri"/>
        <family val="2"/>
        <scheme val="minor"/>
      </rPr>
      <t>cəmi</t>
    </r>
  </si>
  <si>
    <t>a) "Standby" akkreditivlər</t>
  </si>
  <si>
    <t>b) Sənədli akkreditivlər</t>
  </si>
  <si>
    <r>
      <t>4. Xarici valyuta müqavilələri üzrə təəhhüdlər</t>
    </r>
    <r>
      <rPr>
        <i/>
        <sz val="11"/>
        <rFont val="Calibri"/>
        <family val="2"/>
        <scheme val="minor"/>
      </rPr>
      <t>, cəmi</t>
    </r>
  </si>
  <si>
    <t xml:space="preserve">a) Spot müqavilələri əsasında </t>
  </si>
  <si>
    <t>a1) alqı</t>
  </si>
  <si>
    <t>a2) satqı</t>
  </si>
  <si>
    <t>5. Törəmə maliyyə alətləri üzrə təəhhüdlər</t>
  </si>
  <si>
    <t xml:space="preserve">a) Forvard və fyuçers müqavilələri əsasında </t>
  </si>
  <si>
    <t>b) Svop müqavilələri əsasında</t>
  </si>
  <si>
    <t>b1) alqı</t>
  </si>
  <si>
    <t>b2) satqı</t>
  </si>
  <si>
    <t xml:space="preserve">    c) Opsion müqavilələri əsasında</t>
  </si>
  <si>
    <t>c1) alqı</t>
  </si>
  <si>
    <t>c2) satqı</t>
  </si>
  <si>
    <t>d) Digər törəmə maliyyə alətləri əsasında</t>
  </si>
  <si>
    <t>d1) alqı</t>
  </si>
  <si>
    <t>d2) satqı</t>
  </si>
  <si>
    <t>6. Qiymətli kağızlar alınması/satılması üzrə təəhhüdlər</t>
  </si>
  <si>
    <t>a) alqı</t>
  </si>
  <si>
    <t>b) satqı</t>
  </si>
  <si>
    <t>7. Digər maliyyə alətlərinin və ya əmtəələrin alınması/satılması üzrə təəhhüdlər</t>
  </si>
  <si>
    <t>8. Digər balansdankənar öhdəliklər</t>
  </si>
  <si>
    <t>MADDƏLƏR</t>
  </si>
  <si>
    <t>1. Alınmış qarantiyalar və bu qəbildən olan maddələr</t>
  </si>
  <si>
    <t>b) Bu qəbildən olan digər maddələr</t>
  </si>
  <si>
    <t>2. İxrac akkreditivləri</t>
  </si>
  <si>
    <t>3. Silinmiş aktivlər</t>
  </si>
  <si>
    <t>a) Balansdan silinmiş ümidsiz kreditlərin əsas məbləği</t>
  </si>
  <si>
    <t>b) Balansdan silinmiş ümidsiz  kreditlərin faiz borcları</t>
  </si>
  <si>
    <t xml:space="preserve">c) Balansdan silinmiş digər ümidsiz aktivlərin əsas məbləği </t>
  </si>
  <si>
    <t>d) Balansdan silinmiş digər ümidsiz aktivlərin faiz borcları</t>
  </si>
  <si>
    <t>4. Ayrılmış kredit xətləri və kreditlər üzrə şərti tələblər</t>
  </si>
  <si>
    <t>5. Digər şərti tələblər (memorandum hesabları nəzərə alınmır)</t>
  </si>
  <si>
    <t>№</t>
  </si>
  <si>
    <t>Müştəri və kreditlər</t>
  </si>
  <si>
    <t>Cəmi sayı</t>
  </si>
  <si>
    <t>Cəmi məbləğ</t>
  </si>
  <si>
    <t>İqtisadi rayonlar üzrə ayrılıqda</t>
  </si>
  <si>
    <t>Bakı-Abşeron</t>
  </si>
  <si>
    <t>Quba-Xaçmaz</t>
  </si>
  <si>
    <t>Dağlıq Şirvan</t>
  </si>
  <si>
    <t>Aran</t>
  </si>
  <si>
    <t>Lənkəran-Astara</t>
  </si>
  <si>
    <t>Şəki-Zaqatala</t>
  </si>
  <si>
    <t>Gəncə-Qazax</t>
  </si>
  <si>
    <t>Yuxarı Qarabağ</t>
  </si>
  <si>
    <t>Kəlbəcər-Laçın</t>
  </si>
  <si>
    <t>Naxçıvan MR</t>
  </si>
  <si>
    <t>Sayı</t>
  </si>
  <si>
    <t>Kredit portfeli</t>
  </si>
  <si>
    <t>Vaxtı keçmiş kreditlər</t>
  </si>
  <si>
    <t>İri kredit tələblərinin məbləği və məcmu kapitala nisbəti</t>
  </si>
  <si>
    <t>İri kredit tələblərinin məbləği*</t>
  </si>
  <si>
    <t>* “Bir borcalan və ya bir-biri ilə əlaqədar borcalanlar qrupu üzrə kredit risklərinin tənzimlənməsi haqqında Qaydalar”ına əsasən iri kredit tələbi bir borcalana və ya bir-biri ilə əlaqədar borcalanlar qrupuna qarşı bankın tutulmalardan sonra I dərəcəli kapitalının 10 (on) faizindən çox olan kredit tələbidir.</t>
  </si>
  <si>
    <t>Sabit və dəyişkən faizi olan aktiv və öhdəliklərin təsnifatı</t>
  </si>
  <si>
    <t>Aktivlərin   maddələri</t>
  </si>
  <si>
    <t>(Hesabat ili qeyd edilsin)</t>
  </si>
  <si>
    <t>sabit faizlə</t>
  </si>
  <si>
    <t>dəyişkən faizlə</t>
  </si>
  <si>
    <t>faizsiz</t>
  </si>
  <si>
    <r>
      <t xml:space="preserve">1. Nağd vəsaitlər (banknotlar və sikkələr, yolda, bankomatlarda və mübadilə şöbələrində olan nağd vəsaitlər daxil olmaqla), </t>
    </r>
    <r>
      <rPr>
        <i/>
        <sz val="11"/>
        <rFont val="Calibri"/>
        <family val="2"/>
        <scheme val="minor"/>
      </rPr>
      <t>cəmi</t>
    </r>
  </si>
  <si>
    <r>
      <t>2. Mərkəzi Bankda müxbir hesab</t>
    </r>
    <r>
      <rPr>
        <i/>
        <sz val="11"/>
        <rFont val="Calibri"/>
        <family val="2"/>
        <scheme val="minor"/>
      </rPr>
      <t>, cəmi</t>
    </r>
  </si>
  <si>
    <r>
      <t xml:space="preserve">3. "Nostro" hesabları (başqa banklardakı müxbir hesabları), </t>
    </r>
    <r>
      <rPr>
        <i/>
        <sz val="11"/>
        <rFont val="Calibri"/>
        <family val="2"/>
        <scheme val="minor"/>
      </rPr>
      <t xml:space="preserve">cəmi </t>
    </r>
  </si>
  <si>
    <t xml:space="preserve">        a) Rezident banklar</t>
  </si>
  <si>
    <t xml:space="preserve">        b) Qeyri-rezident banklar</t>
  </si>
  <si>
    <r>
      <t>4. Banklararası bazarın qısamüddətli maliyyə alətləri (7-ci gün də daxil olmaqla, 7 günədək olan vəsaitlər), c</t>
    </r>
    <r>
      <rPr>
        <i/>
        <sz val="11"/>
        <rFont val="Calibri"/>
        <family val="2"/>
        <scheme val="minor"/>
      </rPr>
      <t>əmi</t>
    </r>
  </si>
  <si>
    <r>
      <t>5. Banklar da daxil olmaqla, maliyyə institutlarındakı depozitlər, c</t>
    </r>
    <r>
      <rPr>
        <i/>
        <sz val="11"/>
        <rFont val="Calibri"/>
        <family val="2"/>
        <scheme val="minor"/>
      </rPr>
      <t>əmi</t>
    </r>
    <r>
      <rPr>
        <sz val="11"/>
        <rFont val="Calibri"/>
        <family val="2"/>
        <scheme val="minor"/>
      </rPr>
      <t xml:space="preserve"> </t>
    </r>
  </si>
  <si>
    <r>
      <t xml:space="preserve">5.1.Banklardakı depozitlər ( 3-cü və 4-cü sətirlər istisna edilməklə), </t>
    </r>
    <r>
      <rPr>
        <i/>
        <sz val="11"/>
        <rFont val="Calibri"/>
        <family val="2"/>
        <scheme val="minor"/>
      </rPr>
      <t>cəmi</t>
    </r>
  </si>
  <si>
    <t>a) Rezident banklar</t>
  </si>
  <si>
    <t>b) Qeyri-rezident banklar</t>
  </si>
  <si>
    <r>
      <t xml:space="preserve">5.2 Digər maliyyə institutlarında depozitlər, </t>
    </r>
    <r>
      <rPr>
        <i/>
        <sz val="11"/>
        <rFont val="Calibri"/>
        <family val="2"/>
        <scheme val="minor"/>
      </rPr>
      <t>cəmi</t>
    </r>
  </si>
  <si>
    <t>a) Rezident maliyyə institutlarında</t>
  </si>
  <si>
    <t>b) Qeyri-rezident maliyyə institutlarında</t>
  </si>
  <si>
    <t xml:space="preserve">6. Əks REPO əməliyyatları üzrə </t>
  </si>
  <si>
    <r>
      <t xml:space="preserve">7. Qiymətli kağızlar, </t>
    </r>
    <r>
      <rPr>
        <i/>
        <sz val="11"/>
        <rFont val="Calibri"/>
        <family val="2"/>
        <scheme val="minor"/>
      </rPr>
      <t>cəmi</t>
    </r>
    <r>
      <rPr>
        <sz val="11"/>
        <rFont val="Calibri"/>
        <family val="2"/>
        <scheme val="minor"/>
      </rPr>
      <t xml:space="preserve"> </t>
    </r>
  </si>
  <si>
    <t>a) ödəniş müddətinədək saxlanılan</t>
  </si>
  <si>
    <t>b) ticarət üçün alınmış qiymətli kağızlar</t>
  </si>
  <si>
    <r>
      <t>8. Banklara kreditlər (5-ci sətir üzrə banklararası qısamüddətli maliyyə alətləri istisna olmaqla), c</t>
    </r>
    <r>
      <rPr>
        <i/>
        <sz val="11"/>
        <rFont val="Calibri"/>
        <family val="2"/>
        <scheme val="minor"/>
      </rPr>
      <t>əmi</t>
    </r>
  </si>
  <si>
    <t>a) Rezident banklara</t>
  </si>
  <si>
    <t>b) Qeyri-rezident banklara</t>
  </si>
  <si>
    <r>
      <t xml:space="preserve">9. Digər maliyyə institutlarına kreditlər, </t>
    </r>
    <r>
      <rPr>
        <i/>
        <sz val="11"/>
        <rFont val="Calibri"/>
        <family val="2"/>
        <scheme val="minor"/>
      </rPr>
      <t>cəmi</t>
    </r>
  </si>
  <si>
    <t>a) Rezident maliyyə institutlarına</t>
  </si>
  <si>
    <t>b) Qeyri-rezident maliyyə institutlarına</t>
  </si>
  <si>
    <t>10. Müştərilərə verilən kreditlər</t>
  </si>
  <si>
    <r>
      <t>11. Könəlmə çıxılmaqla bank işində istifadə olunan əsas vəsaitlər</t>
    </r>
    <r>
      <rPr>
        <i/>
        <sz val="11"/>
        <rFont val="Calibri"/>
        <family val="2"/>
        <scheme val="minor"/>
      </rPr>
      <t>, cəmi</t>
    </r>
  </si>
  <si>
    <r>
      <t>12. Bank işində istifadə olunmayan daşınmaz əmlak (ehtiyatlar çıxılmaqla), c</t>
    </r>
    <r>
      <rPr>
        <i/>
        <sz val="11"/>
        <rFont val="Calibri"/>
        <family val="2"/>
        <scheme val="minor"/>
      </rPr>
      <t>əmi</t>
    </r>
    <r>
      <rPr>
        <sz val="11"/>
        <rFont val="Calibri"/>
        <family val="2"/>
        <scheme val="minor"/>
      </rPr>
      <t xml:space="preserve"> </t>
    </r>
  </si>
  <si>
    <t>-</t>
  </si>
  <si>
    <r>
      <t>13. İcmallaşmamış törəmə təsərrüfat cəmiyyətlərdə iştirak (50%+1 səs hüququ verən səhm və ya başqa formada törəməsidirsə), c</t>
    </r>
    <r>
      <rPr>
        <i/>
        <sz val="11"/>
        <rFont val="Calibri"/>
        <family val="2"/>
        <scheme val="minor"/>
      </rPr>
      <t>əmi</t>
    </r>
  </si>
  <si>
    <r>
      <t>14. Digər təsərrüfat cəmiyyətlərində iştirak (50%-dən az), c</t>
    </r>
    <r>
      <rPr>
        <i/>
        <sz val="11"/>
        <rFont val="Calibri"/>
        <family val="2"/>
        <scheme val="minor"/>
      </rPr>
      <t>əmi</t>
    </r>
  </si>
  <si>
    <t>15. Amortizasiya çıxılmaqla qeyri-maddi aktivlər</t>
  </si>
  <si>
    <t xml:space="preserve">17. Digər aktivlər </t>
  </si>
  <si>
    <t>18. (çıx) Aktivlər üzrə mümkün zərərlərin ödənilməsi üçün yaradılmış ehtiyatlar</t>
  </si>
  <si>
    <t>18. Cəmi aktivlər</t>
  </si>
  <si>
    <t>Öhdəliklərin maddələri</t>
  </si>
  <si>
    <r>
      <t xml:space="preserve">1. Depozitlər (banklar və digər maliyyə institutları istisna olmaqla), </t>
    </r>
    <r>
      <rPr>
        <i/>
        <sz val="11"/>
        <rFont val="Calibri"/>
        <family val="2"/>
        <scheme val="minor"/>
      </rPr>
      <t>cəmi</t>
    </r>
  </si>
  <si>
    <r>
      <t xml:space="preserve">a)  Fiziki şəxslərin tələbli depozitləri, </t>
    </r>
    <r>
      <rPr>
        <i/>
        <sz val="11"/>
        <rFont val="Calibri"/>
        <family val="2"/>
        <scheme val="minor"/>
      </rPr>
      <t>cəmi</t>
    </r>
  </si>
  <si>
    <t>a1) faizsiz tələbli depozitlər</t>
  </si>
  <si>
    <t>a2) faizli tələbli depozitlər</t>
  </si>
  <si>
    <r>
      <t>b) Hüquqi şəxslərin tələbli depozitləri (qeyri-bank maliyyə institutlarının cari hesabları da daxil olmaqla)</t>
    </r>
    <r>
      <rPr>
        <i/>
        <sz val="11"/>
        <rFont val="Calibri"/>
        <family val="2"/>
        <scheme val="minor"/>
      </rPr>
      <t>, cəmi</t>
    </r>
  </si>
  <si>
    <t>b1) faizsiz tələbli depozitlər</t>
  </si>
  <si>
    <t>b2) faizli tələbli depozitlər</t>
  </si>
  <si>
    <r>
      <t>c) Fiziki və hüquqi şəxslərin müddətli depozitləri</t>
    </r>
    <r>
      <rPr>
        <i/>
        <sz val="11"/>
        <rFont val="Calibri"/>
        <family val="2"/>
        <scheme val="minor"/>
      </rPr>
      <t>, cəmi</t>
    </r>
  </si>
  <si>
    <t xml:space="preserve">        c1) fiziki şəxslərin müddətli depozitləri</t>
  </si>
  <si>
    <t xml:space="preserve">        c2) hüquqi şəxslərin müddətli depozitləri</t>
  </si>
  <si>
    <r>
      <t>2. Mərkəzi Bankın banka qarşı tələbləri, c</t>
    </r>
    <r>
      <rPr>
        <i/>
        <sz val="11"/>
        <rFont val="Calibri"/>
        <family val="2"/>
        <scheme val="minor"/>
      </rPr>
      <t>əmi</t>
    </r>
  </si>
  <si>
    <t>a) auksion əsasında</t>
  </si>
  <si>
    <t>b) overdraft</t>
  </si>
  <si>
    <t>c) təminatlı kreditlər (lombard)</t>
  </si>
  <si>
    <t>d) digər</t>
  </si>
  <si>
    <r>
      <t xml:space="preserve">3. Digər bankların tələbləri (“Loro" hesabları), </t>
    </r>
    <r>
      <rPr>
        <i/>
        <sz val="11"/>
        <rFont val="Calibri"/>
        <family val="2"/>
        <scheme val="minor"/>
      </rPr>
      <t>cəmi</t>
    </r>
  </si>
  <si>
    <t>4. REPO əməliyyatları  üzrə</t>
  </si>
  <si>
    <r>
      <t>5. Banklararası bazarın qısamüddətli maliyyə alətləri (7-ci gün də daxil olmaqla, 7 günədək olan kreditlər), c</t>
    </r>
    <r>
      <rPr>
        <i/>
        <sz val="11"/>
        <rFont val="Calibri"/>
        <family val="2"/>
        <scheme val="minor"/>
      </rPr>
      <t>əmi</t>
    </r>
  </si>
  <si>
    <r>
      <t>6. Bankların və digər maliyyə institutların (3-cü və 5-ci sətirlər istisna edilməklə) depozitləri, c</t>
    </r>
    <r>
      <rPr>
        <i/>
        <sz val="11"/>
        <rFont val="Calibri"/>
        <family val="2"/>
        <scheme val="minor"/>
      </rPr>
      <t>əmi</t>
    </r>
  </si>
  <si>
    <r>
      <t>6.1  Bankların depozitləri</t>
    </r>
    <r>
      <rPr>
        <i/>
        <sz val="11"/>
        <rFont val="Calibri"/>
        <family val="2"/>
        <scheme val="minor"/>
      </rPr>
      <t>, cəmi</t>
    </r>
  </si>
  <si>
    <r>
      <t xml:space="preserve">6.2 Banklar istisna olmaqla, digər maliyyə institutlarının depozitləri, </t>
    </r>
    <r>
      <rPr>
        <i/>
        <sz val="11"/>
        <rFont val="Calibri"/>
        <family val="2"/>
        <scheme val="minor"/>
      </rPr>
      <t>cəmi</t>
    </r>
  </si>
  <si>
    <t>a) Rezident maliyyə institutları</t>
  </si>
  <si>
    <t>b) Qeyri-rezident maliyyə institutları</t>
  </si>
  <si>
    <r>
      <t>7. Bankların kreditləri (7 gündən artıq olan müddətə), c</t>
    </r>
    <r>
      <rPr>
        <i/>
        <sz val="11"/>
        <rFont val="Calibri"/>
        <family val="2"/>
        <scheme val="minor"/>
      </rPr>
      <t>əmi</t>
    </r>
  </si>
  <si>
    <r>
      <t xml:space="preserve">7.1 Rezident banklar, </t>
    </r>
    <r>
      <rPr>
        <i/>
        <sz val="11"/>
        <rFont val="Calibri"/>
        <family val="2"/>
        <scheme val="minor"/>
      </rPr>
      <t>cəmi</t>
    </r>
  </si>
  <si>
    <t>a) təminatlı</t>
  </si>
  <si>
    <t>b) təminatsız</t>
  </si>
  <si>
    <r>
      <t>7.2 Qeyri-rezident banklar,</t>
    </r>
    <r>
      <rPr>
        <i/>
        <sz val="11"/>
        <rFont val="Calibri"/>
        <family val="2"/>
        <scheme val="minor"/>
      </rPr>
      <t xml:space="preserve"> cəmi</t>
    </r>
  </si>
  <si>
    <r>
      <t>8. Banklar istisna olmaqla, digər maliyyə institutlarının kreditləri, c</t>
    </r>
    <r>
      <rPr>
        <i/>
        <sz val="11"/>
        <rFont val="Calibri"/>
        <family val="2"/>
        <scheme val="minor"/>
      </rPr>
      <t>əmi</t>
    </r>
  </si>
  <si>
    <t>a) Rezident maliyyə institutlarından alınmış</t>
  </si>
  <si>
    <t>b) Qeyri-rezident maliyyə institutlarından alınmış</t>
  </si>
  <si>
    <t>c) Beynəlxalq təşkilatlarından alınmış</t>
  </si>
  <si>
    <t>9. Mərkəzi idarəetmə orqanlarının depozitləri və kreditləri</t>
  </si>
  <si>
    <t>10. Bələdiyyələrin depozitləri və kreditləri</t>
  </si>
  <si>
    <t>11. Bankın öz ehtiyacları üçün aldığı ipoteka kreditləri</t>
  </si>
  <si>
    <t>12. Bank tərəfindən buraxılmış qiymətli kağızlar</t>
  </si>
  <si>
    <t>13. Digər passivlər</t>
  </si>
  <si>
    <t>14. Kapital</t>
  </si>
  <si>
    <t>14. Cəmi öhdəliklər</t>
  </si>
  <si>
    <t>Aidiyyəti şəxs</t>
  </si>
  <si>
    <t>Fiziki şəxs</t>
  </si>
  <si>
    <t>Hüquqi şəxs</t>
  </si>
  <si>
    <t>Ad</t>
  </si>
  <si>
    <t>Soyad</t>
  </si>
  <si>
    <t>Ata adı</t>
  </si>
  <si>
    <t>VÖEN</t>
  </si>
  <si>
    <t>AZN ekv.</t>
  </si>
  <si>
    <t>XXX</t>
  </si>
  <si>
    <t>Kreditlərin, o cümlədən, vaxtı keçmiş kreditlərin iqtisadi rayonlar üzrə bölgüsü(min manatla)</t>
  </si>
  <si>
    <t>Aidiyyəti şəxslərlə bağlanılmış bütün əqdlər (min manatla)</t>
  </si>
  <si>
    <t>Rusiyya</t>
  </si>
  <si>
    <t>İri kredit tələbinin bankın 1-ci dərəcəli kapitalına nisbəti (%-lə)</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</si>
</sst>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_-* #,##0.00_-;\-* #,##0.00_-;_-* &quot;-&quot;??_-;_-@_-"/>
    <numFmt numFmtId="165" formatCode="_(* #,##0.00_);_(* \(#,##0.00\);_(* &quot;-&quot;??_);_(@_)"/>
    <numFmt numFmtId="166" formatCode="#,##0.000000"/>
    <numFmt numFmtId="168" formatCode="_-* #,##0_-;\-* #,##0_-;_-* &quot;-&quot;??_-;_-@_-"/>
    <numFmt numFmtId="169" formatCode="0.00_);\(0.00\)"/>
  </numFmts>
  <fonts count="1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i/>
      <sz val="11"/>
      <name val="Calibri"/>
      <family val="2"/>
      <scheme val="minor"/>
    </font>
    <font>
      <sz val="10"/>
      <name val="Arial"/>
      <family val="2"/>
    </font>
    <font>
      <sz val="11"/>
      <name val="Calibri"/>
      <family val="2"/>
      <charset val="204"/>
      <scheme val="minor"/>
    </font>
    <font>
      <b/>
      <sz val="11"/>
      <color indexed="8"/>
      <name val="Calibri"/>
      <family val="2"/>
      <scheme val="minor"/>
    </font>
    <font>
      <sz val="11"/>
      <color indexed="8"/>
      <name val="Calibri"/>
      <family val="2"/>
      <scheme val="minor"/>
    </font>
    <font>
      <b/>
      <i/>
      <sz val="11"/>
      <name val="Calibri"/>
      <family val="2"/>
      <scheme val="minor"/>
    </font>
  </fonts>
  <fills count="3">
    <fill>
      <patternFill patternType="none"/>
    </fill>
    <fill>
      <patternFill patternType="gray125"/>
    </fill>
    <fill>
      <patternFill patternType="solid">
        <fgColor rgb="FF92D05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s>
  <cellStyleXfs count="4">
    <xf numFmtId="0" fontId="0" fillId="0" borderId="0"/>
    <xf numFmtId="9" fontId="1" fillId="0" borderId="0" applyFont="0" applyFill="0" applyBorder="0" applyAlignment="0" applyProtection="0"/>
    <xf numFmtId="164" fontId="1" fillId="0" borderId="0" applyFont="0" applyFill="0" applyBorder="0" applyAlignment="0" applyProtection="0"/>
    <xf numFmtId="0" fontId="7" fillId="0" borderId="0"/>
  </cellStyleXfs>
  <cellXfs count="147">
    <xf numFmtId="0" fontId="0" fillId="0" borderId="0" xfId="0"/>
    <xf numFmtId="0" fontId="3" fillId="0" borderId="1" xfId="0" applyFont="1" applyBorder="1" applyAlignment="1">
      <alignment horizontal="center" vertical="center" wrapText="1"/>
    </xf>
    <xf numFmtId="0" fontId="0" fillId="0" borderId="0" xfId="0" applyFont="1" applyFill="1"/>
    <xf numFmtId="0" fontId="4" fillId="0" borderId="4" xfId="0" applyFont="1" applyFill="1" applyBorder="1" applyAlignment="1" applyProtection="1">
      <alignment horizontal="center" vertical="center" wrapText="1"/>
    </xf>
    <xf numFmtId="0" fontId="4" fillId="0" borderId="1" xfId="0" applyFont="1" applyFill="1" applyBorder="1" applyAlignment="1" applyProtection="1">
      <alignment horizontal="center" vertical="top" wrapText="1"/>
    </xf>
    <xf numFmtId="0" fontId="3" fillId="0" borderId="0" xfId="0" applyFont="1" applyFill="1"/>
    <xf numFmtId="0" fontId="4" fillId="0" borderId="4" xfId="0" applyFont="1" applyFill="1" applyBorder="1" applyAlignment="1" applyProtection="1">
      <alignment horizontal="left" vertical="top" wrapText="1" indent="2"/>
    </xf>
    <xf numFmtId="4" fontId="3" fillId="0" borderId="0" xfId="0" applyNumberFormat="1" applyFont="1" applyFill="1"/>
    <xf numFmtId="0" fontId="5" fillId="0" borderId="4" xfId="0" applyFont="1" applyFill="1" applyBorder="1" applyAlignment="1" applyProtection="1">
      <alignment horizontal="left" vertical="top" wrapText="1" indent="2"/>
    </xf>
    <xf numFmtId="0" fontId="5" fillId="0" borderId="4" xfId="0" applyFont="1" applyFill="1" applyBorder="1" applyAlignment="1" applyProtection="1">
      <alignment horizontal="left" vertical="top" wrapText="1" indent="3"/>
    </xf>
    <xf numFmtId="0" fontId="5" fillId="0" borderId="7"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top" wrapText="1" indent="4"/>
    </xf>
    <xf numFmtId="0" fontId="5" fillId="0" borderId="4" xfId="0" applyFont="1" applyFill="1" applyBorder="1" applyAlignment="1" applyProtection="1">
      <alignment horizontal="left" vertical="top" wrapText="1" indent="5"/>
    </xf>
    <xf numFmtId="0" fontId="5" fillId="0" borderId="4" xfId="0" applyFont="1" applyFill="1" applyBorder="1" applyAlignment="1" applyProtection="1">
      <alignment horizontal="left" vertical="top" wrapText="1" indent="1"/>
    </xf>
    <xf numFmtId="0" fontId="4" fillId="0" borderId="6" xfId="0" applyNumberFormat="1" applyFont="1" applyFill="1" applyBorder="1" applyAlignment="1" applyProtection="1">
      <alignment horizontal="center" vertical="top" wrapText="1"/>
    </xf>
    <xf numFmtId="0" fontId="4" fillId="0" borderId="6"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top" wrapText="1"/>
    </xf>
    <xf numFmtId="0" fontId="0" fillId="0" borderId="1" xfId="0" applyFont="1" applyFill="1" applyBorder="1" applyAlignment="1">
      <alignment horizontal="center"/>
    </xf>
    <xf numFmtId="0" fontId="4" fillId="0" borderId="1" xfId="0" applyNumberFormat="1" applyFont="1" applyFill="1" applyBorder="1" applyAlignment="1" applyProtection="1">
      <alignment vertical="top"/>
    </xf>
    <xf numFmtId="0" fontId="5" fillId="0" borderId="1" xfId="0" applyNumberFormat="1" applyFont="1" applyFill="1" applyBorder="1" applyAlignment="1" applyProtection="1">
      <alignment vertical="top" wrapText="1"/>
    </xf>
    <xf numFmtId="164" fontId="0" fillId="0" borderId="0" xfId="0" applyNumberFormat="1" applyFont="1" applyFill="1"/>
    <xf numFmtId="0" fontId="5" fillId="0" borderId="1" xfId="0"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2" fillId="0" borderId="0" xfId="0" applyFont="1" applyFill="1" applyBorder="1" applyAlignment="1">
      <alignment vertical="center" wrapText="1"/>
    </xf>
    <xf numFmtId="0" fontId="5" fillId="0" borderId="0" xfId="3" applyFont="1" applyFill="1"/>
    <xf numFmtId="0" fontId="4" fillId="0" borderId="6" xfId="3" applyFont="1" applyFill="1" applyBorder="1" applyAlignment="1">
      <alignment horizontal="center" vertical="center" wrapText="1"/>
    </xf>
    <xf numFmtId="0" fontId="4" fillId="0" borderId="7" xfId="3" applyFont="1" applyFill="1" applyBorder="1" applyAlignment="1" applyProtection="1">
      <alignment horizontal="center" vertical="center" wrapText="1"/>
    </xf>
    <xf numFmtId="0" fontId="5" fillId="0" borderId="6" xfId="3" applyFont="1" applyFill="1" applyBorder="1" applyAlignment="1" applyProtection="1">
      <alignment vertical="center" wrapText="1"/>
    </xf>
    <xf numFmtId="164" fontId="5" fillId="2" borderId="4" xfId="2" applyFont="1" applyFill="1" applyBorder="1" applyAlignment="1" applyProtection="1">
      <alignment horizontal="right" vertical="center" wrapText="1"/>
    </xf>
    <xf numFmtId="0" fontId="5" fillId="0" borderId="6" xfId="3" applyFont="1" applyFill="1" applyBorder="1" applyAlignment="1" applyProtection="1">
      <alignment horizontal="left" vertical="center" wrapText="1" indent="1"/>
    </xf>
    <xf numFmtId="164" fontId="5" fillId="2" borderId="4" xfId="2" applyFont="1" applyFill="1" applyBorder="1" applyAlignment="1" applyProtection="1">
      <alignment horizontal="right" vertical="center" wrapText="1"/>
      <protection locked="0"/>
    </xf>
    <xf numFmtId="0" fontId="5" fillId="0" borderId="6" xfId="3" applyFont="1" applyFill="1" applyBorder="1" applyAlignment="1" applyProtection="1">
      <alignment horizontal="left" vertical="top" wrapText="1" indent="1"/>
    </xf>
    <xf numFmtId="0" fontId="5" fillId="0" borderId="6" xfId="3" applyFont="1" applyFill="1" applyBorder="1" applyAlignment="1" applyProtection="1">
      <alignment vertical="top" wrapText="1"/>
    </xf>
    <xf numFmtId="0" fontId="5" fillId="0" borderId="1" xfId="3" applyFont="1" applyFill="1" applyBorder="1" applyAlignment="1">
      <alignment horizontal="left" vertical="center" indent="1"/>
    </xf>
    <xf numFmtId="0" fontId="5" fillId="0" borderId="1" xfId="3" applyFont="1" applyFill="1" applyBorder="1" applyAlignment="1">
      <alignment vertical="center" wrapText="1"/>
    </xf>
    <xf numFmtId="0" fontId="5" fillId="0" borderId="1" xfId="3" applyFont="1" applyFill="1" applyBorder="1" applyAlignment="1">
      <alignment horizontal="left" vertical="center" wrapText="1" indent="1"/>
    </xf>
    <xf numFmtId="0" fontId="5" fillId="0" borderId="1" xfId="3" applyFont="1" applyFill="1" applyBorder="1" applyAlignment="1">
      <alignment vertical="center"/>
    </xf>
    <xf numFmtId="0" fontId="5" fillId="0" borderId="1" xfId="3" applyFont="1" applyFill="1" applyBorder="1" applyAlignment="1">
      <alignment horizontal="left" vertical="center" indent="2"/>
    </xf>
    <xf numFmtId="164" fontId="5" fillId="2" borderId="7" xfId="2" applyFont="1" applyFill="1" applyBorder="1" applyAlignment="1" applyProtection="1">
      <alignment horizontal="right" vertical="center" wrapText="1"/>
    </xf>
    <xf numFmtId="164" fontId="5" fillId="2" borderId="1" xfId="2" applyFont="1" applyFill="1" applyBorder="1" applyAlignment="1" applyProtection="1">
      <alignment horizontal="right" vertical="center" wrapText="1"/>
      <protection locked="0"/>
    </xf>
    <xf numFmtId="0" fontId="6" fillId="0" borderId="0" xfId="3" applyFont="1" applyFill="1" applyBorder="1" applyAlignment="1" applyProtection="1">
      <alignment horizontal="right"/>
    </xf>
    <xf numFmtId="0" fontId="4" fillId="0" borderId="4" xfId="3" applyFont="1" applyFill="1" applyBorder="1" applyAlignment="1">
      <alignment horizontal="center" vertical="center" wrapText="1"/>
    </xf>
    <xf numFmtId="0" fontId="4" fillId="0" borderId="4" xfId="3" applyFont="1" applyFill="1" applyBorder="1" applyAlignment="1" applyProtection="1">
      <alignment horizontal="center" vertical="center" wrapText="1"/>
    </xf>
    <xf numFmtId="0" fontId="5" fillId="0" borderId="7" xfId="3" applyFont="1" applyFill="1" applyBorder="1" applyAlignment="1" applyProtection="1">
      <alignment horizontal="left" vertical="top" wrapText="1"/>
    </xf>
    <xf numFmtId="0" fontId="5" fillId="0" borderId="7" xfId="3" applyFont="1" applyFill="1" applyBorder="1" applyAlignment="1" applyProtection="1">
      <alignment horizontal="left" vertical="top" wrapText="1" indent="1"/>
    </xf>
    <xf numFmtId="0" fontId="5" fillId="0" borderId="4" xfId="3" applyFont="1" applyFill="1" applyBorder="1" applyAlignment="1">
      <alignment horizontal="left" vertical="center" indent="1"/>
    </xf>
    <xf numFmtId="0" fontId="5" fillId="0" borderId="7" xfId="3" applyFont="1" applyFill="1" applyBorder="1" applyAlignment="1">
      <alignment vertical="center"/>
    </xf>
    <xf numFmtId="0" fontId="5" fillId="0" borderId="4" xfId="3" applyFont="1" applyFill="1" applyBorder="1" applyAlignment="1">
      <alignment vertical="center"/>
    </xf>
    <xf numFmtId="0" fontId="5" fillId="0" borderId="4" xfId="3" applyFont="1" applyFill="1" applyBorder="1" applyAlignment="1">
      <alignment horizontal="left" vertical="center" wrapText="1" indent="1"/>
    </xf>
    <xf numFmtId="0" fontId="5" fillId="0" borderId="4" xfId="3" applyFont="1" applyFill="1" applyBorder="1" applyAlignment="1">
      <alignment horizontal="left" vertical="center"/>
    </xf>
    <xf numFmtId="0" fontId="5" fillId="0" borderId="1"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5" fillId="0" borderId="1" xfId="0" applyFont="1" applyFill="1" applyBorder="1" applyAlignment="1">
      <alignment vertical="center" wrapText="1"/>
    </xf>
    <xf numFmtId="0" fontId="0" fillId="0" borderId="0" xfId="0" applyFont="1" applyFill="1" applyAlignment="1">
      <alignment horizontal="center" vertical="center"/>
    </xf>
    <xf numFmtId="168" fontId="0" fillId="0" borderId="0" xfId="2" applyNumberFormat="1" applyFont="1" applyFill="1"/>
    <xf numFmtId="43" fontId="0" fillId="0" borderId="0" xfId="0" applyNumberFormat="1" applyFont="1" applyFill="1"/>
    <xf numFmtId="0" fontId="10" fillId="0" borderId="0" xfId="3" applyFont="1" applyFill="1" applyProtection="1">
      <protection locked="0"/>
    </xf>
    <xf numFmtId="0" fontId="9" fillId="0" borderId="1" xfId="3" applyFont="1" applyFill="1" applyBorder="1" applyAlignment="1" applyProtection="1">
      <alignment horizontal="center" vertical="center"/>
    </xf>
    <xf numFmtId="0" fontId="4" fillId="0" borderId="1" xfId="3" applyFont="1" applyFill="1" applyBorder="1" applyAlignment="1" applyProtection="1">
      <alignment horizontal="centerContinuous" vertical="center" wrapText="1"/>
    </xf>
    <xf numFmtId="0" fontId="9" fillId="0" borderId="1" xfId="3" applyFont="1" applyFill="1" applyBorder="1" applyAlignment="1" applyProtection="1">
      <alignment horizontal="centerContinuous" vertical="center" wrapText="1"/>
    </xf>
    <xf numFmtId="0" fontId="9" fillId="0" borderId="2" xfId="3" applyFont="1" applyFill="1" applyBorder="1" applyAlignment="1" applyProtection="1">
      <alignment horizontal="center" vertical="center" wrapText="1"/>
    </xf>
    <xf numFmtId="166" fontId="10" fillId="0" borderId="0" xfId="3" applyNumberFormat="1" applyFont="1" applyFill="1" applyProtection="1">
      <protection locked="0"/>
    </xf>
    <xf numFmtId="0" fontId="10" fillId="0" borderId="0" xfId="3" applyFont="1" applyFill="1" applyBorder="1" applyProtection="1">
      <protection locked="0"/>
    </xf>
    <xf numFmtId="0" fontId="10" fillId="0" borderId="0" xfId="3" applyFont="1" applyFill="1" applyAlignment="1" applyProtection="1">
      <alignment vertical="top" wrapText="1"/>
      <protection locked="0"/>
    </xf>
    <xf numFmtId="0" fontId="5" fillId="0" borderId="0" xfId="3" applyFont="1" applyFill="1" applyProtection="1"/>
    <xf numFmtId="164" fontId="5" fillId="0" borderId="0" xfId="2" applyFont="1" applyFill="1" applyProtection="1"/>
    <xf numFmtId="0" fontId="4" fillId="0" borderId="2" xfId="3" applyFont="1" applyFill="1" applyBorder="1" applyAlignment="1" applyProtection="1">
      <alignment horizontal="center" vertical="center" wrapText="1"/>
    </xf>
    <xf numFmtId="0" fontId="4" fillId="0" borderId="0" xfId="3" applyFont="1" applyFill="1" applyProtection="1"/>
    <xf numFmtId="0" fontId="4" fillId="0" borderId="3" xfId="3" applyFont="1" applyFill="1" applyBorder="1" applyAlignment="1" applyProtection="1">
      <alignment horizontal="center" vertical="center" wrapText="1"/>
    </xf>
    <xf numFmtId="0" fontId="4" fillId="0" borderId="1" xfId="3" applyFont="1" applyFill="1" applyBorder="1" applyAlignment="1" applyProtection="1">
      <alignment horizontal="center" vertical="center" wrapText="1"/>
    </xf>
    <xf numFmtId="0" fontId="5" fillId="0" borderId="1" xfId="3" applyFont="1" applyFill="1" applyBorder="1" applyAlignment="1" applyProtection="1">
      <alignment horizontal="left" vertical="center" wrapText="1"/>
    </xf>
    <xf numFmtId="0" fontId="5" fillId="0" borderId="1" xfId="3" applyFont="1" applyFill="1" applyBorder="1" applyAlignment="1" applyProtection="1">
      <alignment vertical="center" wrapText="1"/>
    </xf>
    <xf numFmtId="0" fontId="5" fillId="0" borderId="1" xfId="3" applyFont="1" applyFill="1" applyBorder="1" applyAlignment="1" applyProtection="1">
      <alignment horizontal="left" vertical="center" wrapText="1" indent="2"/>
    </xf>
    <xf numFmtId="0" fontId="4" fillId="0" borderId="1" xfId="3" applyFont="1" applyFill="1" applyBorder="1" applyAlignment="1" applyProtection="1">
      <alignment horizontal="left" vertical="center" wrapText="1"/>
    </xf>
    <xf numFmtId="2" fontId="5" fillId="0" borderId="0" xfId="3" applyNumberFormat="1" applyFont="1" applyFill="1" applyProtection="1"/>
    <xf numFmtId="0" fontId="5" fillId="0" borderId="0" xfId="3" applyFont="1" applyFill="1" applyBorder="1" applyProtection="1"/>
    <xf numFmtId="0" fontId="4" fillId="0" borderId="19" xfId="3" applyFont="1" applyFill="1" applyBorder="1" applyAlignment="1" applyProtection="1">
      <alignment horizontal="center" vertical="center" wrapText="1"/>
    </xf>
    <xf numFmtId="164" fontId="5" fillId="0" borderId="0" xfId="2" applyFont="1" applyFill="1" applyBorder="1" applyProtection="1"/>
    <xf numFmtId="0" fontId="5" fillId="0" borderId="6" xfId="3" applyFont="1" applyFill="1" applyBorder="1" applyAlignment="1" applyProtection="1">
      <alignment horizontal="left" vertical="center" wrapText="1"/>
    </xf>
    <xf numFmtId="0" fontId="5" fillId="0" borderId="6" xfId="3" applyFont="1" applyFill="1" applyBorder="1" applyAlignment="1" applyProtection="1">
      <alignment horizontal="left" vertical="center" wrapText="1" indent="3"/>
    </xf>
    <xf numFmtId="0" fontId="5" fillId="0" borderId="6" xfId="3" applyFont="1" applyFill="1" applyBorder="1" applyAlignment="1" applyProtection="1">
      <alignment horizontal="left" vertical="center" wrapText="1" indent="2"/>
    </xf>
    <xf numFmtId="16" fontId="5" fillId="0" borderId="1" xfId="3" applyNumberFormat="1" applyFont="1" applyFill="1" applyBorder="1" applyAlignment="1" applyProtection="1">
      <alignment horizontal="left" vertical="center" wrapText="1"/>
    </xf>
    <xf numFmtId="169" fontId="5" fillId="0" borderId="0" xfId="3" applyNumberFormat="1" applyFont="1" applyFill="1" applyBorder="1" applyAlignment="1" applyProtection="1">
      <alignment horizontal="right" vertical="top" wrapText="1"/>
    </xf>
    <xf numFmtId="164" fontId="4" fillId="0" borderId="0" xfId="2" applyFont="1" applyFill="1" applyProtection="1"/>
    <xf numFmtId="0" fontId="0" fillId="0" borderId="0" xfId="0" applyAlignment="1">
      <alignment wrapText="1"/>
    </xf>
    <xf numFmtId="0" fontId="3" fillId="0" borderId="1" xfId="0" applyFont="1" applyBorder="1" applyAlignment="1">
      <alignment vertical="center" wrapText="1"/>
    </xf>
    <xf numFmtId="164" fontId="4" fillId="0" borderId="1" xfId="2" applyFont="1" applyFill="1" applyBorder="1" applyAlignment="1" applyProtection="1">
      <alignment horizontal="right" vertical="top" wrapText="1" indent="2"/>
    </xf>
    <xf numFmtId="4" fontId="4" fillId="0" borderId="1" xfId="1" applyNumberFormat="1" applyFont="1" applyFill="1" applyBorder="1" applyAlignment="1" applyProtection="1">
      <alignment horizontal="right" vertical="top" wrapText="1"/>
    </xf>
    <xf numFmtId="164" fontId="0" fillId="0" borderId="1" xfId="2" applyFont="1" applyFill="1" applyBorder="1"/>
    <xf numFmtId="4" fontId="2" fillId="0" borderId="1" xfId="1" applyNumberFormat="1" applyFont="1" applyFill="1" applyBorder="1"/>
    <xf numFmtId="164" fontId="0" fillId="0" borderId="1" xfId="2" applyFont="1" applyFill="1" applyBorder="1" applyAlignment="1">
      <alignment horizontal="center"/>
    </xf>
    <xf numFmtId="164" fontId="5" fillId="0" borderId="4" xfId="2" applyFont="1" applyFill="1" applyBorder="1" applyAlignment="1" applyProtection="1">
      <alignment horizontal="right" vertical="center" wrapText="1"/>
    </xf>
    <xf numFmtId="164" fontId="8" fillId="0" borderId="1" xfId="2" applyFont="1" applyFill="1" applyBorder="1" applyAlignment="1" applyProtection="1">
      <alignment horizontal="right" vertical="top" wrapText="1"/>
      <protection locked="0"/>
    </xf>
    <xf numFmtId="164" fontId="8" fillId="0" borderId="4" xfId="2" applyFont="1" applyFill="1" applyBorder="1" applyAlignment="1" applyProtection="1">
      <alignment horizontal="right" vertical="top" wrapText="1"/>
      <protection locked="0"/>
    </xf>
    <xf numFmtId="164" fontId="5" fillId="0" borderId="1" xfId="2" applyFont="1" applyFill="1" applyBorder="1" applyAlignment="1" applyProtection="1">
      <alignment horizontal="right" vertical="top" wrapText="1"/>
      <protection locked="0"/>
    </xf>
    <xf numFmtId="168" fontId="5" fillId="0" borderId="1" xfId="2" applyNumberFormat="1" applyFont="1" applyFill="1" applyBorder="1" applyAlignment="1">
      <alignment horizontal="center" vertical="center" wrapText="1"/>
    </xf>
    <xf numFmtId="4" fontId="9" fillId="0" borderId="2" xfId="2" applyNumberFormat="1" applyFont="1" applyFill="1" applyBorder="1" applyAlignment="1" applyProtection="1">
      <alignment horizontal="center" vertical="center" wrapText="1"/>
    </xf>
    <xf numFmtId="10" fontId="9" fillId="0" borderId="1" xfId="2" applyNumberFormat="1" applyFont="1" applyFill="1" applyBorder="1" applyAlignment="1" applyProtection="1">
      <alignment horizontal="center" vertical="center"/>
    </xf>
    <xf numFmtId="164" fontId="5" fillId="0" borderId="1" xfId="2" applyFont="1" applyFill="1" applyBorder="1" applyAlignment="1" applyProtection="1">
      <alignment horizontal="right" vertical="center" wrapText="1"/>
    </xf>
    <xf numFmtId="164" fontId="4" fillId="0" borderId="1" xfId="2" applyFont="1" applyFill="1" applyBorder="1" applyAlignment="1" applyProtection="1">
      <alignment horizontal="right" vertical="center" wrapText="1"/>
    </xf>
    <xf numFmtId="164" fontId="4" fillId="0" borderId="1" xfId="2" applyFont="1" applyFill="1" applyBorder="1" applyAlignment="1" applyProtection="1">
      <alignment horizontal="right" vertical="top" wrapText="1"/>
      <protection locked="0"/>
    </xf>
    <xf numFmtId="164" fontId="5" fillId="0" borderId="1" xfId="2" applyFont="1" applyFill="1" applyBorder="1" applyProtection="1">
      <protection locked="0"/>
    </xf>
    <xf numFmtId="0" fontId="4" fillId="0" borderId="1" xfId="0" applyFont="1" applyFill="1" applyBorder="1" applyAlignment="1">
      <alignment horizontal="center" wrapText="1"/>
    </xf>
    <xf numFmtId="165" fontId="0" fillId="0" borderId="0" xfId="0" applyNumberFormat="1" applyFont="1" applyFill="1"/>
    <xf numFmtId="165" fontId="3" fillId="0" borderId="0" xfId="0" applyNumberFormat="1" applyFont="1" applyFill="1"/>
    <xf numFmtId="0" fontId="5" fillId="0" borderId="1" xfId="0" applyFont="1" applyFill="1" applyBorder="1" applyAlignment="1">
      <alignment horizontal="center" vertical="center" wrapText="1"/>
    </xf>
    <xf numFmtId="0" fontId="5" fillId="0" borderId="16" xfId="0" applyFont="1" applyFill="1" applyBorder="1" applyAlignment="1">
      <alignment horizontal="center" vertical="center" wrapText="1"/>
    </xf>
    <xf numFmtId="168" fontId="5" fillId="0" borderId="1" xfId="2"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Fill="1" applyAlignment="1">
      <alignment horizontal="center" vertical="top" wrapText="1"/>
    </xf>
    <xf numFmtId="0" fontId="0" fillId="0" borderId="5" xfId="0" applyFont="1" applyFill="1" applyBorder="1" applyAlignment="1">
      <alignment horizontal="left" wrapText="1"/>
    </xf>
    <xf numFmtId="0" fontId="0" fillId="0" borderId="0" xfId="0" applyFont="1" applyFill="1" applyAlignment="1">
      <alignment horizontal="left" wrapText="1"/>
    </xf>
    <xf numFmtId="0" fontId="3" fillId="0" borderId="0" xfId="0" applyFont="1" applyFill="1" applyAlignment="1">
      <alignment horizontal="center"/>
    </xf>
    <xf numFmtId="0" fontId="3" fillId="0" borderId="0" xfId="0" applyFont="1" applyFill="1" applyBorder="1" applyAlignment="1">
      <alignment horizontal="right"/>
    </xf>
    <xf numFmtId="0" fontId="4" fillId="0" borderId="0" xfId="3" applyFont="1" applyFill="1" applyBorder="1" applyAlignment="1">
      <alignment horizontal="center" vertical="top" wrapText="1"/>
    </xf>
    <xf numFmtId="0" fontId="6" fillId="0" borderId="1" xfId="3" applyFont="1" applyFill="1" applyBorder="1" applyAlignment="1" applyProtection="1">
      <alignment horizontal="right"/>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3" fillId="0" borderId="8" xfId="0" applyFont="1" applyFill="1" applyBorder="1" applyAlignment="1">
      <alignment horizontal="center" vertical="top"/>
    </xf>
    <xf numFmtId="0" fontId="3" fillId="0" borderId="0" xfId="0" applyFont="1" applyFill="1" applyBorder="1" applyAlignment="1">
      <alignment horizontal="center" vertical="top"/>
    </xf>
    <xf numFmtId="0" fontId="4" fillId="0" borderId="9"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9" fillId="0" borderId="0" xfId="3" applyFont="1" applyFill="1" applyAlignment="1" applyProtection="1">
      <alignment horizontal="center" vertical="top"/>
      <protection locked="0"/>
    </xf>
    <xf numFmtId="0" fontId="10" fillId="0" borderId="0" xfId="3" applyFont="1" applyFill="1" applyAlignment="1" applyProtection="1">
      <alignment horizontal="left" vertical="top" wrapText="1"/>
      <protection locked="0"/>
    </xf>
    <xf numFmtId="0" fontId="9" fillId="0" borderId="0" xfId="3" applyFont="1" applyFill="1" applyBorder="1" applyAlignment="1" applyProtection="1">
      <alignment horizontal="center"/>
      <protection locked="0"/>
    </xf>
    <xf numFmtId="0" fontId="4" fillId="0" borderId="0" xfId="3" applyFont="1" applyFill="1" applyAlignment="1" applyProtection="1">
      <alignment horizontal="center" vertical="top"/>
    </xf>
    <xf numFmtId="0" fontId="11" fillId="0" borderId="18" xfId="3" applyFont="1" applyFill="1" applyBorder="1" applyAlignment="1" applyProtection="1">
      <alignment horizontal="right"/>
    </xf>
    <xf numFmtId="0" fontId="4" fillId="0" borderId="2" xfId="3" applyFont="1" applyFill="1" applyBorder="1" applyAlignment="1" applyProtection="1">
      <alignment horizontal="center" vertical="center" wrapText="1"/>
    </xf>
    <xf numFmtId="0" fontId="4" fillId="0" borderId="3" xfId="3" applyFont="1" applyFill="1" applyBorder="1" applyAlignment="1" applyProtection="1">
      <alignment horizontal="center" vertical="center" wrapText="1"/>
    </xf>
    <xf numFmtId="0" fontId="4" fillId="0" borderId="4" xfId="3" applyFont="1" applyFill="1" applyBorder="1" applyAlignment="1" applyProtection="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8" xfId="0" applyFont="1" applyBorder="1" applyAlignment="1">
      <alignment horizontal="center" vertical="top" wrapText="1"/>
    </xf>
    <xf numFmtId="0" fontId="3" fillId="0" borderId="0" xfId="0" applyFont="1" applyBorder="1" applyAlignment="1">
      <alignment horizontal="center" vertical="top" wrapText="1"/>
    </xf>
    <xf numFmtId="1" fontId="4" fillId="0" borderId="1" xfId="0" applyNumberFormat="1" applyFont="1" applyFill="1" applyBorder="1" applyAlignment="1">
      <alignment horizontal="center" wrapText="1"/>
    </xf>
    <xf numFmtId="0" fontId="0" fillId="0" borderId="1" xfId="0" applyBorder="1" applyAlignment="1">
      <alignment wrapText="1"/>
    </xf>
  </cellXfs>
  <cellStyles count="4">
    <cellStyle name="Comma 2" xfId="2"/>
    <cellStyle name="Normal" xfId="0" builtinId="0"/>
    <cellStyle name="Normal 2" xfId="3"/>
    <cellStyle name="Percent" xfId="1" builtinId="5"/>
  </cellStyles>
  <dxfs count="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1).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zaur.hajili/Documents/Disclosure-IT-TexnikiShertler/PRD%20v03%20XXXXmMMYYY%20(1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sheetData sheetId="6"/>
      <sheetData sheetId="7"/>
      <sheetData sheetId="8"/>
      <sheetData sheetId="9"/>
      <sheetData sheetId="10"/>
      <sheetData sheetId="11"/>
      <sheetData sheetId="12"/>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8"/>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130">
          <cell r="C130">
            <v>0</v>
          </cell>
        </row>
      </sheetData>
      <sheetData sheetId="6"/>
      <sheetData sheetId="7"/>
      <sheetData sheetId="8"/>
      <sheetData sheetId="9"/>
      <sheetData sheetId="10"/>
      <sheetData sheetId="11"/>
      <sheetData sheetId="12">
        <row r="12">
          <cell r="C12">
            <v>0</v>
          </cell>
        </row>
      </sheetData>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tabSelected="1" zoomScale="80" zoomScaleNormal="80" workbookViewId="0">
      <selection activeCell="I23" sqref="I23"/>
    </sheetView>
  </sheetViews>
  <sheetFormatPr defaultColWidth="9.140625" defaultRowHeight="15" x14ac:dyDescent="0.25"/>
  <cols>
    <col min="1" max="1" width="49.5703125" style="2" customWidth="1"/>
    <col min="2" max="2" width="21.140625" style="2" customWidth="1"/>
    <col min="3" max="3" width="20.28515625" style="2" bestFit="1" customWidth="1"/>
    <col min="4" max="4" width="20.28515625" style="2" customWidth="1"/>
    <col min="5" max="5" width="9.140625" style="2"/>
    <col min="6" max="6" width="13.28515625" style="2" bestFit="1" customWidth="1"/>
    <col min="7" max="7" width="10.42578125" style="2" bestFit="1" customWidth="1"/>
    <col min="8" max="10" width="9.140625" style="2"/>
    <col min="11" max="11" width="11.140625" style="2" bestFit="1" customWidth="1"/>
    <col min="12" max="16384" width="9.140625" style="2"/>
  </cols>
  <sheetData>
    <row r="1" spans="1:9" ht="36.75" customHeight="1" x14ac:dyDescent="0.25">
      <c r="A1" s="110" t="s">
        <v>1</v>
      </c>
      <c r="B1" s="110"/>
      <c r="C1" s="110"/>
      <c r="D1" s="110"/>
    </row>
    <row r="2" spans="1:9" ht="45" x14ac:dyDescent="0.25">
      <c r="A2" s="3" t="s">
        <v>2</v>
      </c>
      <c r="B2" s="4" t="s">
        <v>3</v>
      </c>
      <c r="C2" s="4" t="s">
        <v>4</v>
      </c>
      <c r="D2" s="4" t="s">
        <v>5</v>
      </c>
      <c r="E2" s="5"/>
      <c r="F2" s="5"/>
      <c r="G2" s="105"/>
    </row>
    <row r="3" spans="1:9" x14ac:dyDescent="0.25">
      <c r="A3" s="6" t="s">
        <v>6</v>
      </c>
      <c r="B3" s="87">
        <f>B4+B9+B10+B11+B12+B13+B14+B17</f>
        <v>508076.49494999996</v>
      </c>
      <c r="C3" s="87">
        <f>C4+C9+C10+C11+C13+C14+C17</f>
        <v>18591.970260000002</v>
      </c>
      <c r="D3" s="88">
        <f>C3/B3</f>
        <v>3.6592856478884439E-2</v>
      </c>
      <c r="E3" s="7"/>
      <c r="F3" s="105"/>
      <c r="G3" s="105"/>
      <c r="I3" s="104"/>
    </row>
    <row r="4" spans="1:9" x14ac:dyDescent="0.25">
      <c r="A4" s="8" t="s">
        <v>7</v>
      </c>
      <c r="B4" s="87">
        <v>0</v>
      </c>
      <c r="C4" s="87">
        <v>0</v>
      </c>
      <c r="D4" s="88">
        <v>0</v>
      </c>
      <c r="E4" s="7"/>
      <c r="F4" s="104"/>
    </row>
    <row r="5" spans="1:9" x14ac:dyDescent="0.25">
      <c r="A5" s="9" t="s">
        <v>8</v>
      </c>
      <c r="B5" s="87">
        <v>0</v>
      </c>
      <c r="C5" s="87">
        <v>0</v>
      </c>
      <c r="D5" s="88">
        <v>0</v>
      </c>
      <c r="E5" s="7"/>
    </row>
    <row r="6" spans="1:9" ht="15.75" customHeight="1" x14ac:dyDescent="0.25">
      <c r="A6" s="9" t="s">
        <v>9</v>
      </c>
      <c r="B6" s="87">
        <v>0</v>
      </c>
      <c r="C6" s="87">
        <v>0</v>
      </c>
      <c r="D6" s="88">
        <v>0</v>
      </c>
      <c r="E6" s="7"/>
    </row>
    <row r="7" spans="1:9" x14ac:dyDescent="0.25">
      <c r="A7" s="9" t="s">
        <v>10</v>
      </c>
      <c r="B7" s="87">
        <v>0</v>
      </c>
      <c r="C7" s="87">
        <v>0</v>
      </c>
      <c r="D7" s="88">
        <v>0</v>
      </c>
      <c r="E7" s="7"/>
    </row>
    <row r="8" spans="1:9" x14ac:dyDescent="0.25">
      <c r="A8" s="9" t="s">
        <v>11</v>
      </c>
      <c r="B8" s="87">
        <v>0</v>
      </c>
      <c r="C8" s="87">
        <v>0</v>
      </c>
      <c r="D8" s="88">
        <v>0</v>
      </c>
      <c r="E8" s="7"/>
    </row>
    <row r="9" spans="1:9" x14ac:dyDescent="0.25">
      <c r="A9" s="8" t="s">
        <v>12</v>
      </c>
      <c r="B9" s="87">
        <v>675</v>
      </c>
      <c r="C9" s="87">
        <v>675</v>
      </c>
      <c r="D9" s="88">
        <f t="shared" ref="D9:D25" si="0">C9/B9</f>
        <v>1</v>
      </c>
      <c r="E9" s="7"/>
    </row>
    <row r="10" spans="1:9" x14ac:dyDescent="0.25">
      <c r="A10" s="8" t="s">
        <v>13</v>
      </c>
      <c r="B10" s="87">
        <v>0</v>
      </c>
      <c r="C10" s="87">
        <v>0</v>
      </c>
      <c r="D10" s="88">
        <v>0</v>
      </c>
      <c r="E10" s="7"/>
    </row>
    <row r="11" spans="1:9" x14ac:dyDescent="0.25">
      <c r="A11" s="8" t="s">
        <v>14</v>
      </c>
      <c r="B11" s="87">
        <v>462977.01095999999</v>
      </c>
      <c r="C11" s="87">
        <v>14958.32358</v>
      </c>
      <c r="D11" s="88">
        <f t="shared" si="0"/>
        <v>3.2308998559093381E-2</v>
      </c>
      <c r="E11" s="7"/>
    </row>
    <row r="12" spans="1:9" x14ac:dyDescent="0.25">
      <c r="A12" s="8" t="s">
        <v>15</v>
      </c>
      <c r="B12" s="87">
        <v>0</v>
      </c>
      <c r="C12" s="87">
        <v>0</v>
      </c>
      <c r="D12" s="88">
        <v>0</v>
      </c>
      <c r="E12" s="7"/>
    </row>
    <row r="13" spans="1:9" x14ac:dyDescent="0.25">
      <c r="A13" s="8" t="s">
        <v>16</v>
      </c>
      <c r="B13" s="87">
        <v>11000.804120000001</v>
      </c>
      <c r="C13" s="87">
        <v>0</v>
      </c>
      <c r="D13" s="88">
        <f t="shared" si="0"/>
        <v>0</v>
      </c>
      <c r="E13" s="7"/>
    </row>
    <row r="14" spans="1:9" x14ac:dyDescent="0.25">
      <c r="A14" s="8" t="s">
        <v>17</v>
      </c>
      <c r="B14" s="87">
        <v>2375</v>
      </c>
      <c r="C14" s="87">
        <v>2375</v>
      </c>
      <c r="D14" s="88">
        <f t="shared" si="0"/>
        <v>1</v>
      </c>
      <c r="E14" s="7"/>
    </row>
    <row r="15" spans="1:9" x14ac:dyDescent="0.25">
      <c r="A15" s="8" t="s">
        <v>18</v>
      </c>
      <c r="B15" s="87">
        <v>0</v>
      </c>
      <c r="C15" s="87">
        <v>0</v>
      </c>
      <c r="D15" s="88">
        <v>0</v>
      </c>
      <c r="E15" s="7"/>
    </row>
    <row r="16" spans="1:9" x14ac:dyDescent="0.25">
      <c r="A16" s="10" t="s">
        <v>19</v>
      </c>
      <c r="B16" s="87">
        <v>0</v>
      </c>
      <c r="C16" s="87">
        <v>0</v>
      </c>
      <c r="D16" s="88">
        <v>0</v>
      </c>
      <c r="E16" s="7"/>
    </row>
    <row r="17" spans="1:5" ht="30" x14ac:dyDescent="0.25">
      <c r="A17" s="10" t="s">
        <v>20</v>
      </c>
      <c r="B17" s="87">
        <f>B18+B24+B25</f>
        <v>31048.679870000004</v>
      </c>
      <c r="C17" s="87">
        <f>C18+C24+C25</f>
        <v>583.64668000000006</v>
      </c>
      <c r="D17" s="88">
        <f t="shared" si="0"/>
        <v>1.8797793736922575E-2</v>
      </c>
      <c r="E17" s="7"/>
    </row>
    <row r="18" spans="1:5" x14ac:dyDescent="0.25">
      <c r="A18" s="11" t="s">
        <v>21</v>
      </c>
      <c r="B18" s="87">
        <v>29309.751930000002</v>
      </c>
      <c r="C18" s="87">
        <v>522.05582000000004</v>
      </c>
      <c r="D18" s="88">
        <f t="shared" si="0"/>
        <v>1.7811676511176804E-2</v>
      </c>
      <c r="E18" s="7"/>
    </row>
    <row r="19" spans="1:5" ht="30" x14ac:dyDescent="0.25">
      <c r="A19" s="12" t="s">
        <v>22</v>
      </c>
      <c r="B19" s="87">
        <v>24526.604209999998</v>
      </c>
      <c r="C19" s="87">
        <v>155.35633000000001</v>
      </c>
      <c r="D19" s="88">
        <f t="shared" si="0"/>
        <v>6.3341964778254167E-3</v>
      </c>
      <c r="E19" s="7"/>
    </row>
    <row r="20" spans="1:5" x14ac:dyDescent="0.25">
      <c r="A20" s="11" t="s">
        <v>23</v>
      </c>
      <c r="B20" s="87">
        <v>0</v>
      </c>
      <c r="C20" s="87">
        <v>0</v>
      </c>
      <c r="D20" s="88">
        <v>0</v>
      </c>
      <c r="E20" s="7"/>
    </row>
    <row r="21" spans="1:5" ht="30" x14ac:dyDescent="0.25">
      <c r="A21" s="12" t="s">
        <v>24</v>
      </c>
      <c r="B21" s="87">
        <v>0</v>
      </c>
      <c r="C21" s="87">
        <v>0</v>
      </c>
      <c r="D21" s="88">
        <v>0</v>
      </c>
      <c r="E21" s="7"/>
    </row>
    <row r="22" spans="1:5" x14ac:dyDescent="0.25">
      <c r="A22" s="11" t="s">
        <v>25</v>
      </c>
      <c r="B22" s="87">
        <v>0</v>
      </c>
      <c r="C22" s="87">
        <v>0</v>
      </c>
      <c r="D22" s="88">
        <v>0</v>
      </c>
      <c r="E22" s="7"/>
    </row>
    <row r="23" spans="1:5" x14ac:dyDescent="0.25">
      <c r="A23" s="11" t="s">
        <v>26</v>
      </c>
      <c r="B23" s="87">
        <v>0</v>
      </c>
      <c r="C23" s="87">
        <v>0</v>
      </c>
      <c r="D23" s="88">
        <v>0</v>
      </c>
      <c r="E23" s="7"/>
    </row>
    <row r="24" spans="1:5" x14ac:dyDescent="0.25">
      <c r="A24" s="11" t="s">
        <v>27</v>
      </c>
      <c r="B24" s="87">
        <v>575.56767000000002</v>
      </c>
      <c r="C24" s="87">
        <v>39.155660000000012</v>
      </c>
      <c r="D24" s="88">
        <f t="shared" si="0"/>
        <v>6.8029637592396414E-2</v>
      </c>
      <c r="E24" s="7"/>
    </row>
    <row r="25" spans="1:5" x14ac:dyDescent="0.25">
      <c r="A25" s="11" t="s">
        <v>28</v>
      </c>
      <c r="B25" s="87">
        <v>1163.3602699999999</v>
      </c>
      <c r="C25" s="87">
        <v>22.435199999999998</v>
      </c>
      <c r="D25" s="88">
        <f t="shared" si="0"/>
        <v>1.9284825671414756E-2</v>
      </c>
      <c r="E25" s="7"/>
    </row>
    <row r="26" spans="1:5" x14ac:dyDescent="0.25">
      <c r="A26" s="13" t="s">
        <v>29</v>
      </c>
      <c r="B26" s="87">
        <v>0</v>
      </c>
      <c r="C26" s="87">
        <v>0</v>
      </c>
      <c r="D26" s="88">
        <v>0</v>
      </c>
      <c r="E26" s="7"/>
    </row>
    <row r="27" spans="1:5" x14ac:dyDescent="0.25">
      <c r="A27" s="111" t="s">
        <v>30</v>
      </c>
      <c r="B27" s="111"/>
      <c r="C27" s="111"/>
      <c r="D27" s="111"/>
    </row>
    <row r="28" spans="1:5" ht="35.25" customHeight="1" x14ac:dyDescent="0.25">
      <c r="A28" s="112"/>
      <c r="B28" s="112"/>
      <c r="C28" s="112"/>
      <c r="D28" s="112"/>
    </row>
  </sheetData>
  <mergeCells count="2">
    <mergeCell ref="A1:D1"/>
    <mergeCell ref="A27:D28"/>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zoomScale="80" zoomScaleNormal="80" workbookViewId="0">
      <selection activeCell="G19" sqref="G19"/>
    </sheetView>
  </sheetViews>
  <sheetFormatPr defaultColWidth="9.140625" defaultRowHeight="15" x14ac:dyDescent="0.25"/>
  <cols>
    <col min="1" max="1" width="34.5703125" style="2" customWidth="1"/>
    <col min="2" max="2" width="12.85546875" style="2" customWidth="1"/>
    <col min="3" max="3" width="15" style="2" bestFit="1" customWidth="1"/>
    <col min="4" max="4" width="14" style="2" customWidth="1"/>
    <col min="5" max="5" width="17.140625" style="2" customWidth="1"/>
    <col min="6" max="6" width="17.42578125" style="2" customWidth="1"/>
    <col min="7" max="7" width="19.5703125" style="2" customWidth="1"/>
    <col min="8" max="8" width="11.42578125" style="2" bestFit="1" customWidth="1"/>
    <col min="9" max="10" width="9.140625" style="2"/>
    <col min="11" max="11" width="11" style="2" bestFit="1" customWidth="1"/>
    <col min="12" max="12" width="12" style="2" bestFit="1" customWidth="1"/>
    <col min="13" max="16384" width="9.140625" style="2"/>
  </cols>
  <sheetData>
    <row r="1" spans="1:12" x14ac:dyDescent="0.25">
      <c r="A1" s="113" t="s">
        <v>31</v>
      </c>
      <c r="B1" s="113"/>
      <c r="C1" s="113"/>
      <c r="D1" s="113"/>
      <c r="E1" s="113"/>
      <c r="F1" s="113"/>
      <c r="G1" s="113"/>
    </row>
    <row r="2" spans="1:12" x14ac:dyDescent="0.25">
      <c r="A2" s="114" t="s">
        <v>32</v>
      </c>
      <c r="B2" s="114"/>
      <c r="C2" s="114"/>
      <c r="D2" s="114"/>
      <c r="E2" s="114"/>
      <c r="F2" s="114"/>
      <c r="G2" s="114"/>
    </row>
    <row r="3" spans="1:12" ht="60" x14ac:dyDescent="0.25">
      <c r="A3" s="14"/>
      <c r="B3" s="15" t="s">
        <v>33</v>
      </c>
      <c r="C3" s="15" t="s">
        <v>34</v>
      </c>
      <c r="D3" s="15" t="s">
        <v>35</v>
      </c>
      <c r="E3" s="15" t="s">
        <v>36</v>
      </c>
      <c r="F3" s="15" t="s">
        <v>37</v>
      </c>
      <c r="G3" s="15" t="s">
        <v>38</v>
      </c>
      <c r="L3" s="104"/>
    </row>
    <row r="4" spans="1:12" x14ac:dyDescent="0.25">
      <c r="A4" s="16" t="s">
        <v>39</v>
      </c>
      <c r="B4" s="89">
        <f>B5+B8+B12</f>
        <v>508076.49494999996</v>
      </c>
      <c r="C4" s="17" t="s">
        <v>40</v>
      </c>
      <c r="D4" s="89">
        <f>D6+D7</f>
        <v>13183.712009999999</v>
      </c>
      <c r="E4" s="90">
        <f>D4/B4</f>
        <v>2.5948281687971836E-2</v>
      </c>
      <c r="F4" s="91">
        <f>F8</f>
        <v>3494.9650099999994</v>
      </c>
      <c r="G4" s="90">
        <f>F4/B4</f>
        <v>6.8788165654936279E-3</v>
      </c>
    </row>
    <row r="5" spans="1:12" x14ac:dyDescent="0.25">
      <c r="A5" s="18" t="s">
        <v>41</v>
      </c>
      <c r="B5" s="89">
        <f>B6+B7</f>
        <v>494891.56059999997</v>
      </c>
      <c r="C5" s="90">
        <f>D5/B5</f>
        <v>2.6639597559546663E-2</v>
      </c>
      <c r="D5" s="89">
        <f>D6+D7</f>
        <v>13183.712009999999</v>
      </c>
      <c r="E5" s="90">
        <f>D5/B5</f>
        <v>2.6639597559546663E-2</v>
      </c>
      <c r="F5" s="17" t="s">
        <v>40</v>
      </c>
      <c r="G5" s="17" t="s">
        <v>40</v>
      </c>
      <c r="H5" s="104"/>
    </row>
    <row r="6" spans="1:12" x14ac:dyDescent="0.25">
      <c r="A6" s="19" t="s">
        <v>42</v>
      </c>
      <c r="B6" s="89">
        <f>30282.43014+5551.3517</f>
        <v>35833.781840000003</v>
      </c>
      <c r="C6" s="90">
        <f>D6/B6</f>
        <v>1.1549196003030639E-2</v>
      </c>
      <c r="D6" s="89">
        <f>111.02703+302.82434</f>
        <v>413.85136999999997</v>
      </c>
      <c r="E6" s="90">
        <f>D6/B6</f>
        <v>1.1549196003030639E-2</v>
      </c>
      <c r="F6" s="17" t="s">
        <v>40</v>
      </c>
      <c r="G6" s="17" t="s">
        <v>40</v>
      </c>
    </row>
    <row r="7" spans="1:12" x14ac:dyDescent="0.25">
      <c r="A7" s="19" t="s">
        <v>43</v>
      </c>
      <c r="B7" s="89">
        <v>459057.77875999996</v>
      </c>
      <c r="C7" s="90">
        <f>D7/B7</f>
        <v>2.7817545483040843E-2</v>
      </c>
      <c r="D7" s="89">
        <f>2004.48562+10765.37502</f>
        <v>12769.860639999999</v>
      </c>
      <c r="E7" s="90">
        <f>D7/B7</f>
        <v>2.7817545483040843E-2</v>
      </c>
      <c r="F7" s="17" t="s">
        <v>40</v>
      </c>
      <c r="G7" s="17" t="s">
        <v>40</v>
      </c>
    </row>
    <row r="8" spans="1:12" x14ac:dyDescent="0.25">
      <c r="A8" s="18" t="s">
        <v>44</v>
      </c>
      <c r="B8" s="89">
        <f>B9+B10+B11</f>
        <v>3802.0535400000003</v>
      </c>
      <c r="C8" s="90">
        <f>F8/B8</f>
        <v>0.9192308770065345</v>
      </c>
      <c r="D8" s="17" t="s">
        <v>40</v>
      </c>
      <c r="E8" s="17" t="s">
        <v>40</v>
      </c>
      <c r="F8" s="91">
        <f>F9+F10+F11</f>
        <v>3494.9650099999994</v>
      </c>
      <c r="G8" s="90">
        <f>F8/B8</f>
        <v>0.9192308770065345</v>
      </c>
      <c r="H8" s="20"/>
    </row>
    <row r="9" spans="1:12" x14ac:dyDescent="0.25">
      <c r="A9" s="21" t="s">
        <v>45</v>
      </c>
      <c r="B9" s="89">
        <v>307.49140999999997</v>
      </c>
      <c r="C9" s="90">
        <f>F9/B9</f>
        <v>0.25000008943339269</v>
      </c>
      <c r="D9" s="17" t="s">
        <v>40</v>
      </c>
      <c r="E9" s="17" t="s">
        <v>40</v>
      </c>
      <c r="F9" s="89">
        <v>76.872880000000009</v>
      </c>
      <c r="G9" s="90">
        <f>F9/B9</f>
        <v>0.25000008943339269</v>
      </c>
      <c r="H9" s="20"/>
    </row>
    <row r="10" spans="1:12" x14ac:dyDescent="0.25">
      <c r="A10" s="21" t="s">
        <v>46</v>
      </c>
      <c r="B10" s="89">
        <v>152.94</v>
      </c>
      <c r="C10" s="90">
        <f>F10/B10</f>
        <v>0.5</v>
      </c>
      <c r="D10" s="17" t="s">
        <v>40</v>
      </c>
      <c r="E10" s="17" t="s">
        <v>40</v>
      </c>
      <c r="F10" s="89">
        <v>76.47</v>
      </c>
      <c r="G10" s="90">
        <f>F10/B10</f>
        <v>0.5</v>
      </c>
      <c r="H10" s="20"/>
    </row>
    <row r="11" spans="1:12" x14ac:dyDescent="0.25">
      <c r="A11" s="21" t="s">
        <v>47</v>
      </c>
      <c r="B11" s="89">
        <v>3341.6221300000002</v>
      </c>
      <c r="C11" s="90">
        <f>F11/B11</f>
        <v>0.99999999999999978</v>
      </c>
      <c r="D11" s="17" t="s">
        <v>40</v>
      </c>
      <c r="E11" s="17" t="s">
        <v>40</v>
      </c>
      <c r="F11" s="89">
        <v>3341.6221299999993</v>
      </c>
      <c r="G11" s="90">
        <f>F11/B11</f>
        <v>0.99999999999999978</v>
      </c>
      <c r="H11" s="20"/>
    </row>
    <row r="12" spans="1:12" x14ac:dyDescent="0.25">
      <c r="A12" s="18" t="s">
        <v>48</v>
      </c>
      <c r="B12" s="89">
        <v>9382.8808100000024</v>
      </c>
      <c r="C12" s="90">
        <v>0.12926148029573403</v>
      </c>
      <c r="D12" s="17" t="s">
        <v>40</v>
      </c>
      <c r="E12" s="17" t="s">
        <v>40</v>
      </c>
      <c r="F12" s="17" t="s">
        <v>40</v>
      </c>
      <c r="G12" s="17" t="s">
        <v>40</v>
      </c>
    </row>
    <row r="14" spans="1:12" x14ac:dyDescent="0.25">
      <c r="A14" s="22"/>
      <c r="C14" s="23"/>
    </row>
    <row r="15" spans="1:12" x14ac:dyDescent="0.25">
      <c r="A15" s="22"/>
    </row>
  </sheetData>
  <mergeCells count="2">
    <mergeCell ref="A1:G1"/>
    <mergeCell ref="A2:G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2"/>
  <sheetViews>
    <sheetView zoomScale="80" zoomScaleNormal="80" zoomScaleSheetLayoutView="100" workbookViewId="0">
      <selection activeCell="G55" sqref="G55"/>
    </sheetView>
  </sheetViews>
  <sheetFormatPr defaultColWidth="9.140625" defaultRowHeight="15" x14ac:dyDescent="0.25"/>
  <cols>
    <col min="1" max="1" width="55.140625" style="24" customWidth="1"/>
    <col min="2" max="2" width="13.7109375" style="24" customWidth="1"/>
    <col min="3" max="3" width="18.28515625" style="24" bestFit="1" customWidth="1"/>
    <col min="4" max="16384" width="9.140625" style="24"/>
  </cols>
  <sheetData>
    <row r="1" spans="1:3" ht="27.75" customHeight="1" x14ac:dyDescent="0.25">
      <c r="A1" s="115" t="s">
        <v>49</v>
      </c>
      <c r="B1" s="115"/>
      <c r="C1" s="115"/>
    </row>
    <row r="2" spans="1:3" ht="9.75" customHeight="1" x14ac:dyDescent="0.25">
      <c r="A2" s="116" t="s">
        <v>32</v>
      </c>
      <c r="B2" s="116"/>
      <c r="C2" s="116"/>
    </row>
    <row r="3" spans="1:3" ht="30" x14ac:dyDescent="0.25">
      <c r="A3" s="25" t="s">
        <v>50</v>
      </c>
      <c r="B3" s="26" t="s">
        <v>0</v>
      </c>
      <c r="C3" s="26" t="s">
        <v>51</v>
      </c>
    </row>
    <row r="4" spans="1:3" x14ac:dyDescent="0.25">
      <c r="A4" s="27" t="s">
        <v>52</v>
      </c>
      <c r="B4" s="28">
        <f>B5+B6+B7+B8</f>
        <v>12727.61981</v>
      </c>
      <c r="C4" s="28">
        <f>C5+C6+C7+C8</f>
        <v>5724.4152100000001</v>
      </c>
    </row>
    <row r="5" spans="1:3" x14ac:dyDescent="0.25">
      <c r="A5" s="29" t="s">
        <v>53</v>
      </c>
      <c r="B5" s="30">
        <v>0</v>
      </c>
      <c r="C5" s="30">
        <v>0</v>
      </c>
    </row>
    <row r="6" spans="1:3" x14ac:dyDescent="0.25">
      <c r="A6" s="29" t="s">
        <v>54</v>
      </c>
      <c r="B6" s="30">
        <v>12727.61981</v>
      </c>
      <c r="C6" s="30">
        <v>5724.4152100000001</v>
      </c>
    </row>
    <row r="7" spans="1:3" ht="30" x14ac:dyDescent="0.25">
      <c r="A7" s="31" t="s">
        <v>55</v>
      </c>
      <c r="B7" s="30">
        <v>0</v>
      </c>
      <c r="C7" s="30">
        <v>0</v>
      </c>
    </row>
    <row r="8" spans="1:3" x14ac:dyDescent="0.25">
      <c r="A8" s="29" t="s">
        <v>56</v>
      </c>
      <c r="B8" s="30">
        <v>0</v>
      </c>
      <c r="C8" s="30">
        <v>0</v>
      </c>
    </row>
    <row r="9" spans="1:3" x14ac:dyDescent="0.25">
      <c r="A9" s="32" t="s">
        <v>57</v>
      </c>
      <c r="B9" s="28">
        <f>B10+B11</f>
        <v>68180.232229999994</v>
      </c>
      <c r="C9" s="28">
        <f>C10+C11</f>
        <v>66371.833490000005</v>
      </c>
    </row>
    <row r="10" spans="1:3" x14ac:dyDescent="0.25">
      <c r="A10" s="31" t="s">
        <v>58</v>
      </c>
      <c r="B10" s="30">
        <v>68180.232229999994</v>
      </c>
      <c r="C10" s="30">
        <v>66371.833490000005</v>
      </c>
    </row>
    <row r="11" spans="1:3" x14ac:dyDescent="0.25">
      <c r="A11" s="33" t="s">
        <v>59</v>
      </c>
      <c r="B11" s="30">
        <v>0</v>
      </c>
      <c r="C11" s="30">
        <v>0</v>
      </c>
    </row>
    <row r="12" spans="1:3" x14ac:dyDescent="0.25">
      <c r="A12" s="34" t="s">
        <v>60</v>
      </c>
      <c r="B12" s="28">
        <f>B13+B14</f>
        <v>0</v>
      </c>
      <c r="C12" s="28">
        <f>C13+C14</f>
        <v>0</v>
      </c>
    </row>
    <row r="13" spans="1:3" x14ac:dyDescent="0.25">
      <c r="A13" s="35" t="s">
        <v>61</v>
      </c>
      <c r="B13" s="30">
        <v>0</v>
      </c>
      <c r="C13" s="30">
        <v>0</v>
      </c>
    </row>
    <row r="14" spans="1:3" x14ac:dyDescent="0.25">
      <c r="A14" s="35" t="s">
        <v>62</v>
      </c>
      <c r="B14" s="30">
        <v>0</v>
      </c>
      <c r="C14" s="30">
        <v>0</v>
      </c>
    </row>
    <row r="15" spans="1:3" x14ac:dyDescent="0.25">
      <c r="A15" s="36" t="s">
        <v>63</v>
      </c>
      <c r="B15" s="28">
        <f>B16+B17+B18</f>
        <v>0</v>
      </c>
      <c r="C15" s="28">
        <f>C16+C17+C18</f>
        <v>0</v>
      </c>
    </row>
    <row r="16" spans="1:3" x14ac:dyDescent="0.25">
      <c r="A16" s="33" t="s">
        <v>64</v>
      </c>
      <c r="B16" s="28"/>
      <c r="C16" s="28"/>
    </row>
    <row r="17" spans="1:3" x14ac:dyDescent="0.25">
      <c r="A17" s="37" t="s">
        <v>65</v>
      </c>
      <c r="B17" s="30">
        <v>0</v>
      </c>
      <c r="C17" s="30">
        <v>0</v>
      </c>
    </row>
    <row r="18" spans="1:3" x14ac:dyDescent="0.25">
      <c r="A18" s="37" t="s">
        <v>66</v>
      </c>
      <c r="B18" s="30">
        <v>0</v>
      </c>
      <c r="C18" s="30">
        <v>0</v>
      </c>
    </row>
    <row r="19" spans="1:3" x14ac:dyDescent="0.25">
      <c r="A19" s="36" t="s">
        <v>67</v>
      </c>
      <c r="B19" s="38">
        <f>B21+B22</f>
        <v>68000</v>
      </c>
      <c r="C19" s="38">
        <f>C21+C22</f>
        <v>68000</v>
      </c>
    </row>
    <row r="20" spans="1:3" x14ac:dyDescent="0.25">
      <c r="A20" s="33" t="s">
        <v>68</v>
      </c>
      <c r="B20" s="28">
        <v>0</v>
      </c>
      <c r="C20" s="28">
        <v>0</v>
      </c>
    </row>
    <row r="21" spans="1:3" x14ac:dyDescent="0.25">
      <c r="A21" s="37" t="s">
        <v>65</v>
      </c>
      <c r="B21" s="39">
        <v>0</v>
      </c>
      <c r="C21" s="39">
        <v>0</v>
      </c>
    </row>
    <row r="22" spans="1:3" x14ac:dyDescent="0.25">
      <c r="A22" s="37" t="s">
        <v>66</v>
      </c>
      <c r="B22" s="39">
        <v>68000</v>
      </c>
      <c r="C22" s="39">
        <v>68000</v>
      </c>
    </row>
    <row r="23" spans="1:3" x14ac:dyDescent="0.25">
      <c r="A23" s="33" t="s">
        <v>69</v>
      </c>
      <c r="B23" s="28">
        <f>B24+B25</f>
        <v>0</v>
      </c>
      <c r="C23" s="28">
        <f>C24+C25</f>
        <v>0</v>
      </c>
    </row>
    <row r="24" spans="1:3" x14ac:dyDescent="0.25">
      <c r="A24" s="37" t="s">
        <v>70</v>
      </c>
      <c r="B24" s="39">
        <v>0</v>
      </c>
      <c r="C24" s="39">
        <v>0</v>
      </c>
    </row>
    <row r="25" spans="1:3" x14ac:dyDescent="0.25">
      <c r="A25" s="37" t="s">
        <v>71</v>
      </c>
      <c r="B25" s="39">
        <v>0</v>
      </c>
      <c r="C25" s="39">
        <v>0</v>
      </c>
    </row>
    <row r="26" spans="1:3" x14ac:dyDescent="0.25">
      <c r="A26" s="36" t="s">
        <v>72</v>
      </c>
      <c r="B26" s="38">
        <v>0</v>
      </c>
      <c r="C26" s="38">
        <v>0</v>
      </c>
    </row>
    <row r="27" spans="1:3" x14ac:dyDescent="0.25">
      <c r="A27" s="37" t="s">
        <v>73</v>
      </c>
      <c r="B27" s="30">
        <v>0</v>
      </c>
      <c r="C27" s="30">
        <v>0</v>
      </c>
    </row>
    <row r="28" spans="1:3" x14ac:dyDescent="0.25">
      <c r="A28" s="37" t="s">
        <v>74</v>
      </c>
      <c r="B28" s="30">
        <v>0</v>
      </c>
      <c r="C28" s="30">
        <v>0</v>
      </c>
    </row>
    <row r="29" spans="1:3" x14ac:dyDescent="0.25">
      <c r="A29" s="33" t="s">
        <v>75</v>
      </c>
      <c r="B29" s="28">
        <v>0</v>
      </c>
      <c r="C29" s="28">
        <v>0</v>
      </c>
    </row>
    <row r="30" spans="1:3" x14ac:dyDescent="0.25">
      <c r="A30" s="37" t="s">
        <v>76</v>
      </c>
      <c r="B30" s="39">
        <v>0</v>
      </c>
      <c r="C30" s="39">
        <v>0</v>
      </c>
    </row>
    <row r="31" spans="1:3" x14ac:dyDescent="0.25">
      <c r="A31" s="37" t="s">
        <v>77</v>
      </c>
      <c r="B31" s="39">
        <v>0</v>
      </c>
      <c r="C31" s="39">
        <v>0</v>
      </c>
    </row>
    <row r="32" spans="1:3" x14ac:dyDescent="0.25">
      <c r="A32" s="36" t="s">
        <v>78</v>
      </c>
      <c r="B32" s="28">
        <v>0</v>
      </c>
      <c r="C32" s="28">
        <v>0</v>
      </c>
    </row>
    <row r="33" spans="1:3" x14ac:dyDescent="0.25">
      <c r="A33" s="33" t="s">
        <v>79</v>
      </c>
      <c r="B33" s="39">
        <v>0</v>
      </c>
      <c r="C33" s="39">
        <v>0</v>
      </c>
    </row>
    <row r="34" spans="1:3" x14ac:dyDescent="0.25">
      <c r="A34" s="33" t="s">
        <v>80</v>
      </c>
      <c r="B34" s="39">
        <v>0</v>
      </c>
      <c r="C34" s="39">
        <v>0</v>
      </c>
    </row>
    <row r="35" spans="1:3" ht="30" x14ac:dyDescent="0.25">
      <c r="A35" s="34" t="s">
        <v>81</v>
      </c>
      <c r="B35" s="28">
        <v>0</v>
      </c>
      <c r="C35" s="28">
        <v>0</v>
      </c>
    </row>
    <row r="36" spans="1:3" x14ac:dyDescent="0.25">
      <c r="A36" s="33" t="s">
        <v>79</v>
      </c>
      <c r="B36" s="39">
        <v>0</v>
      </c>
      <c r="C36" s="39">
        <v>0</v>
      </c>
    </row>
    <row r="37" spans="1:3" x14ac:dyDescent="0.25">
      <c r="A37" s="33" t="s">
        <v>80</v>
      </c>
      <c r="B37" s="39">
        <v>0</v>
      </c>
      <c r="C37" s="39">
        <v>0</v>
      </c>
    </row>
    <row r="38" spans="1:3" x14ac:dyDescent="0.25">
      <c r="A38" s="34" t="s">
        <v>82</v>
      </c>
      <c r="B38" s="39">
        <v>0</v>
      </c>
      <c r="C38" s="39">
        <v>0</v>
      </c>
    </row>
    <row r="39" spans="1:3" ht="21" customHeight="1" x14ac:dyDescent="0.25"/>
    <row r="40" spans="1:3" x14ac:dyDescent="0.25">
      <c r="C40" s="40" t="s">
        <v>32</v>
      </c>
    </row>
    <row r="41" spans="1:3" ht="30" x14ac:dyDescent="0.25">
      <c r="A41" s="41" t="s">
        <v>83</v>
      </c>
      <c r="B41" s="42" t="s">
        <v>0</v>
      </c>
      <c r="C41" s="26" t="s">
        <v>51</v>
      </c>
    </row>
    <row r="42" spans="1:3" x14ac:dyDescent="0.25">
      <c r="A42" s="43" t="s">
        <v>84</v>
      </c>
      <c r="B42" s="92">
        <v>0</v>
      </c>
      <c r="C42" s="92">
        <v>0</v>
      </c>
    </row>
    <row r="43" spans="1:3" x14ac:dyDescent="0.25">
      <c r="A43" s="44" t="s">
        <v>58</v>
      </c>
      <c r="B43" s="93">
        <v>0</v>
      </c>
      <c r="C43" s="93">
        <v>0</v>
      </c>
    </row>
    <row r="44" spans="1:3" x14ac:dyDescent="0.25">
      <c r="A44" s="45" t="s">
        <v>85</v>
      </c>
      <c r="B44" s="94">
        <v>0</v>
      </c>
      <c r="C44" s="94">
        <v>0</v>
      </c>
    </row>
    <row r="45" spans="1:3" x14ac:dyDescent="0.25">
      <c r="A45" s="46" t="s">
        <v>86</v>
      </c>
      <c r="B45" s="94">
        <v>0</v>
      </c>
      <c r="C45" s="94">
        <v>0</v>
      </c>
    </row>
    <row r="46" spans="1:3" x14ac:dyDescent="0.25">
      <c r="A46" s="47" t="s">
        <v>87</v>
      </c>
      <c r="B46" s="92">
        <f>SUM(B47:B50)</f>
        <v>4206.8075500000004</v>
      </c>
      <c r="C46" s="92">
        <f>SUM(C47:C50)</f>
        <v>3958.2296200000001</v>
      </c>
    </row>
    <row r="47" spans="1:3" x14ac:dyDescent="0.25">
      <c r="A47" s="45" t="s">
        <v>88</v>
      </c>
      <c r="B47" s="95">
        <v>225.29526999999999</v>
      </c>
      <c r="C47" s="95">
        <v>125.8</v>
      </c>
    </row>
    <row r="48" spans="1:3" x14ac:dyDescent="0.25">
      <c r="A48" s="45" t="s">
        <v>89</v>
      </c>
      <c r="B48" s="95">
        <v>150.99487999999999</v>
      </c>
      <c r="C48" s="95">
        <v>1.91222</v>
      </c>
    </row>
    <row r="49" spans="1:3" x14ac:dyDescent="0.25">
      <c r="A49" s="45" t="s">
        <v>90</v>
      </c>
      <c r="B49" s="95">
        <v>3830.5174000000002</v>
      </c>
      <c r="C49" s="95">
        <v>3830.5174000000002</v>
      </c>
    </row>
    <row r="50" spans="1:3" ht="12.75" customHeight="1" x14ac:dyDescent="0.25">
      <c r="A50" s="48" t="s">
        <v>91</v>
      </c>
      <c r="B50" s="95">
        <v>0</v>
      </c>
      <c r="C50" s="95">
        <v>0</v>
      </c>
    </row>
    <row r="51" spans="1:3" x14ac:dyDescent="0.25">
      <c r="A51" s="49" t="s">
        <v>92</v>
      </c>
      <c r="B51" s="95">
        <v>0</v>
      </c>
      <c r="C51" s="95">
        <v>0</v>
      </c>
    </row>
    <row r="52" spans="1:3" x14ac:dyDescent="0.25">
      <c r="A52" s="49" t="s">
        <v>93</v>
      </c>
      <c r="B52" s="95">
        <v>0</v>
      </c>
      <c r="C52" s="95">
        <v>0</v>
      </c>
    </row>
  </sheetData>
  <sheetProtection formatColumns="0" formatRows="0"/>
  <mergeCells count="2">
    <mergeCell ref="A1:C1"/>
    <mergeCell ref="A2:C2"/>
  </mergeCells>
  <printOptions horizontalCentered="1"/>
  <pageMargins left="0.25" right="0.25" top="0.75" bottom="0.75" header="0.3" footer="0.3"/>
  <pageSetup paperSize="9" scale="8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
  <sheetViews>
    <sheetView zoomScale="80" zoomScaleNormal="80" workbookViewId="0">
      <selection activeCell="H19" sqref="H19"/>
    </sheetView>
  </sheetViews>
  <sheetFormatPr defaultColWidth="9.140625" defaultRowHeight="15" x14ac:dyDescent="0.25"/>
  <cols>
    <col min="1" max="1" width="3.140625" style="54" customWidth="1"/>
    <col min="2" max="2" width="20" style="2" customWidth="1"/>
    <col min="3" max="3" width="12.5703125" style="2" bestFit="1" customWidth="1"/>
    <col min="4" max="4" width="16.42578125" style="2" bestFit="1" customWidth="1"/>
    <col min="5" max="5" width="11" style="2" bestFit="1" customWidth="1"/>
    <col min="6" max="6" width="16.42578125" style="2" bestFit="1" customWidth="1"/>
    <col min="7" max="7" width="10" style="2" bestFit="1" customWidth="1"/>
    <col min="8" max="8" width="13.85546875" style="2" bestFit="1" customWidth="1"/>
    <col min="9" max="9" width="10" style="2" bestFit="1" customWidth="1"/>
    <col min="10" max="10" width="13.85546875" style="2" bestFit="1" customWidth="1"/>
    <col min="11" max="11" width="10" style="2" bestFit="1" customWidth="1"/>
    <col min="12" max="12" width="15" style="2" bestFit="1" customWidth="1"/>
    <col min="13" max="13" width="10" style="2" bestFit="1" customWidth="1"/>
    <col min="14" max="14" width="15" style="2" bestFit="1" customWidth="1"/>
    <col min="15" max="15" width="9" style="2" bestFit="1" customWidth="1"/>
    <col min="16" max="16" width="13.85546875" style="2" bestFit="1" customWidth="1"/>
    <col min="17" max="17" width="10" style="2" bestFit="1" customWidth="1"/>
    <col min="18" max="18" width="15" style="2" bestFit="1" customWidth="1"/>
    <col min="19" max="19" width="9" style="2" bestFit="1" customWidth="1"/>
    <col min="20" max="20" width="13.85546875" style="2" bestFit="1" customWidth="1"/>
    <col min="21" max="21" width="4.42578125" style="2" bestFit="1" customWidth="1"/>
    <col min="22" max="22" width="10.85546875" style="2" bestFit="1" customWidth="1"/>
    <col min="23" max="23" width="10" style="2" bestFit="1" customWidth="1"/>
    <col min="24" max="24" width="13.85546875" style="2" bestFit="1" customWidth="1"/>
    <col min="25" max="16384" width="9.140625" style="2"/>
  </cols>
  <sheetData>
    <row r="1" spans="1:26" ht="24.75" customHeight="1" thickBot="1" x14ac:dyDescent="0.3">
      <c r="A1" s="123" t="s">
        <v>203</v>
      </c>
      <c r="B1" s="123"/>
      <c r="C1" s="123"/>
      <c r="D1" s="123"/>
      <c r="E1" s="124"/>
      <c r="F1" s="124"/>
      <c r="G1" s="124"/>
      <c r="H1" s="124"/>
      <c r="I1" s="124"/>
      <c r="J1" s="124"/>
      <c r="K1" s="124"/>
      <c r="L1" s="124"/>
      <c r="M1" s="124"/>
      <c r="N1" s="124"/>
      <c r="O1" s="124"/>
      <c r="P1" s="124"/>
      <c r="Q1" s="124"/>
      <c r="R1" s="124"/>
      <c r="S1" s="124"/>
      <c r="T1" s="124"/>
      <c r="U1" s="124"/>
      <c r="V1" s="124"/>
      <c r="W1" s="124"/>
      <c r="X1" s="124"/>
    </row>
    <row r="2" spans="1:26" x14ac:dyDescent="0.25">
      <c r="A2" s="125" t="s">
        <v>94</v>
      </c>
      <c r="B2" s="128" t="s">
        <v>95</v>
      </c>
      <c r="C2" s="131" t="s">
        <v>96</v>
      </c>
      <c r="D2" s="131" t="s">
        <v>97</v>
      </c>
      <c r="E2" s="120" t="s">
        <v>98</v>
      </c>
      <c r="F2" s="121"/>
      <c r="G2" s="121"/>
      <c r="H2" s="121"/>
      <c r="I2" s="121"/>
      <c r="J2" s="121"/>
      <c r="K2" s="121"/>
      <c r="L2" s="121"/>
      <c r="M2" s="121"/>
      <c r="N2" s="121"/>
      <c r="O2" s="121"/>
      <c r="P2" s="121"/>
      <c r="Q2" s="121"/>
      <c r="R2" s="121"/>
      <c r="S2" s="121"/>
      <c r="T2" s="121"/>
      <c r="U2" s="121"/>
      <c r="V2" s="121"/>
      <c r="W2" s="121"/>
      <c r="X2" s="121"/>
      <c r="Y2" s="121"/>
      <c r="Z2" s="122"/>
    </row>
    <row r="3" spans="1:26" x14ac:dyDescent="0.25">
      <c r="A3" s="126"/>
      <c r="B3" s="129"/>
      <c r="C3" s="117"/>
      <c r="D3" s="117"/>
      <c r="E3" s="118" t="s">
        <v>99</v>
      </c>
      <c r="F3" s="132"/>
      <c r="G3" s="117" t="s">
        <v>100</v>
      </c>
      <c r="H3" s="117"/>
      <c r="I3" s="117" t="s">
        <v>101</v>
      </c>
      <c r="J3" s="117"/>
      <c r="K3" s="117" t="s">
        <v>102</v>
      </c>
      <c r="L3" s="117"/>
      <c r="M3" s="118" t="s">
        <v>103</v>
      </c>
      <c r="N3" s="132"/>
      <c r="O3" s="117" t="s">
        <v>104</v>
      </c>
      <c r="P3" s="117"/>
      <c r="Q3" s="117" t="s">
        <v>105</v>
      </c>
      <c r="R3" s="117"/>
      <c r="S3" s="117" t="s">
        <v>106</v>
      </c>
      <c r="T3" s="117"/>
      <c r="U3" s="117" t="s">
        <v>107</v>
      </c>
      <c r="V3" s="117"/>
      <c r="W3" s="118" t="s">
        <v>108</v>
      </c>
      <c r="X3" s="119"/>
      <c r="Y3" s="118" t="s">
        <v>205</v>
      </c>
      <c r="Z3" s="119"/>
    </row>
    <row r="4" spans="1:26" x14ac:dyDescent="0.25">
      <c r="A4" s="127"/>
      <c r="B4" s="130"/>
      <c r="C4" s="117"/>
      <c r="D4" s="117"/>
      <c r="E4" s="50" t="s">
        <v>109</v>
      </c>
      <c r="F4" s="50" t="s">
        <v>33</v>
      </c>
      <c r="G4" s="50" t="s">
        <v>109</v>
      </c>
      <c r="H4" s="50" t="s">
        <v>33</v>
      </c>
      <c r="I4" s="50" t="s">
        <v>109</v>
      </c>
      <c r="J4" s="50" t="s">
        <v>33</v>
      </c>
      <c r="K4" s="50" t="s">
        <v>109</v>
      </c>
      <c r="L4" s="50" t="s">
        <v>33</v>
      </c>
      <c r="M4" s="50" t="s">
        <v>109</v>
      </c>
      <c r="N4" s="50" t="s">
        <v>33</v>
      </c>
      <c r="O4" s="50" t="s">
        <v>109</v>
      </c>
      <c r="P4" s="50" t="s">
        <v>33</v>
      </c>
      <c r="Q4" s="50" t="s">
        <v>109</v>
      </c>
      <c r="R4" s="50" t="s">
        <v>33</v>
      </c>
      <c r="S4" s="50" t="s">
        <v>109</v>
      </c>
      <c r="T4" s="50" t="s">
        <v>33</v>
      </c>
      <c r="U4" s="50" t="s">
        <v>109</v>
      </c>
      <c r="V4" s="50" t="s">
        <v>33</v>
      </c>
      <c r="W4" s="50" t="s">
        <v>109</v>
      </c>
      <c r="X4" s="51" t="s">
        <v>33</v>
      </c>
      <c r="Y4" s="106" t="s">
        <v>109</v>
      </c>
      <c r="Z4" s="107" t="s">
        <v>33</v>
      </c>
    </row>
    <row r="5" spans="1:26" x14ac:dyDescent="0.25">
      <c r="A5" s="52">
        <v>1</v>
      </c>
      <c r="B5" s="53" t="s">
        <v>110</v>
      </c>
      <c r="C5" s="96">
        <f>E5+G5+I5+K5+M5+O5+Q5+S5+U5+W5+Y5</f>
        <v>856</v>
      </c>
      <c r="D5" s="96">
        <f>F5+H5+J5+L5+N5+P5+R5+T5+V5+X5+Z5</f>
        <v>508076.49494999944</v>
      </c>
      <c r="E5" s="96">
        <v>829</v>
      </c>
      <c r="F5" s="96">
        <v>467469.61534999945</v>
      </c>
      <c r="G5" s="96">
        <v>1</v>
      </c>
      <c r="H5" s="96">
        <v>60.113810000000001</v>
      </c>
      <c r="I5" s="96">
        <v>1</v>
      </c>
      <c r="J5" s="96">
        <v>675</v>
      </c>
      <c r="K5" s="96">
        <v>0</v>
      </c>
      <c r="L5" s="96">
        <v>242.00434999999999</v>
      </c>
      <c r="M5" s="96">
        <v>1</v>
      </c>
      <c r="N5" s="96">
        <v>13.984030000000001</v>
      </c>
      <c r="O5" s="96">
        <v>1</v>
      </c>
      <c r="P5" s="96">
        <v>5.1025700000000001</v>
      </c>
      <c r="Q5" s="96">
        <v>17</v>
      </c>
      <c r="R5" s="96">
        <v>504.83599999999996</v>
      </c>
      <c r="S5" s="96">
        <v>1</v>
      </c>
      <c r="T5" s="96">
        <v>13.435510000000001</v>
      </c>
      <c r="U5" s="96">
        <v>0</v>
      </c>
      <c r="V5" s="96">
        <v>0</v>
      </c>
      <c r="W5" s="96">
        <v>0</v>
      </c>
      <c r="X5" s="96">
        <v>0</v>
      </c>
      <c r="Y5" s="108">
        <v>5</v>
      </c>
      <c r="Z5" s="108">
        <v>39092.403330000001</v>
      </c>
    </row>
    <row r="6" spans="1:26" ht="30" x14ac:dyDescent="0.25">
      <c r="A6" s="52">
        <v>2</v>
      </c>
      <c r="B6" s="53" t="s">
        <v>111</v>
      </c>
      <c r="C6" s="108">
        <f>E6+G6+I6+K6+M6+O6+Q6+S6+U6+W6+Y6</f>
        <v>28</v>
      </c>
      <c r="D6" s="108">
        <f>F6+H6+J6+R6+T6+Z6</f>
        <v>18591.970260000002</v>
      </c>
      <c r="E6" s="96">
        <v>21</v>
      </c>
      <c r="F6" s="96">
        <v>2802.70694</v>
      </c>
      <c r="G6" s="96">
        <v>1</v>
      </c>
      <c r="H6" s="108">
        <v>60.113810000000001</v>
      </c>
      <c r="I6" s="108">
        <v>1</v>
      </c>
      <c r="J6" s="108">
        <v>675</v>
      </c>
      <c r="K6" s="96">
        <v>0</v>
      </c>
      <c r="L6" s="96">
        <v>0</v>
      </c>
      <c r="M6" s="96">
        <v>0</v>
      </c>
      <c r="N6" s="96">
        <v>0</v>
      </c>
      <c r="O6" s="96">
        <v>0</v>
      </c>
      <c r="P6" s="96">
        <v>0</v>
      </c>
      <c r="Q6" s="96">
        <v>3</v>
      </c>
      <c r="R6" s="96">
        <v>95.82593</v>
      </c>
      <c r="S6" s="96">
        <v>0</v>
      </c>
      <c r="T6" s="96">
        <v>0</v>
      </c>
      <c r="U6" s="96">
        <v>0</v>
      </c>
      <c r="V6" s="96">
        <v>0</v>
      </c>
      <c r="W6" s="96">
        <v>0</v>
      </c>
      <c r="X6" s="96">
        <v>0</v>
      </c>
      <c r="Y6" s="108">
        <v>2</v>
      </c>
      <c r="Z6" s="108">
        <v>14958.32358</v>
      </c>
    </row>
    <row r="7" spans="1:26" x14ac:dyDescent="0.25">
      <c r="M7" s="55"/>
    </row>
    <row r="8" spans="1:26" x14ac:dyDescent="0.25">
      <c r="D8" s="23"/>
    </row>
    <row r="10" spans="1:26" x14ac:dyDescent="0.25">
      <c r="D10" s="56"/>
    </row>
  </sheetData>
  <mergeCells count="17">
    <mergeCell ref="A1:X1"/>
    <mergeCell ref="A2:A4"/>
    <mergeCell ref="B2:B4"/>
    <mergeCell ref="C2:C4"/>
    <mergeCell ref="D2:D4"/>
    <mergeCell ref="E3:F3"/>
    <mergeCell ref="G3:H3"/>
    <mergeCell ref="I3:J3"/>
    <mergeCell ref="K3:L3"/>
    <mergeCell ref="M3:N3"/>
    <mergeCell ref="O3:P3"/>
    <mergeCell ref="Q3:R3"/>
    <mergeCell ref="S3:T3"/>
    <mergeCell ref="U3:V3"/>
    <mergeCell ref="Y3:Z3"/>
    <mergeCell ref="E2:Z2"/>
    <mergeCell ref="W3:X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showGridLines="0" zoomScale="80" zoomScaleNormal="80" zoomScaleSheetLayoutView="115" workbookViewId="0">
      <selection activeCell="D15" sqref="D15"/>
    </sheetView>
  </sheetViews>
  <sheetFormatPr defaultColWidth="9.140625" defaultRowHeight="15" x14ac:dyDescent="0.25"/>
  <cols>
    <col min="1" max="1" width="2.7109375" style="57" customWidth="1"/>
    <col min="2" max="2" width="33.85546875" style="57" customWidth="1"/>
    <col min="3" max="3" width="49.5703125" style="57" customWidth="1"/>
    <col min="4" max="4" width="9.140625" style="57"/>
    <col min="5" max="5" width="10.85546875" style="57" bestFit="1" customWidth="1"/>
    <col min="6" max="16384" width="9.140625" style="57"/>
  </cols>
  <sheetData>
    <row r="1" spans="1:11" ht="37.5" customHeight="1" x14ac:dyDescent="0.25">
      <c r="A1" s="133" t="s">
        <v>112</v>
      </c>
      <c r="B1" s="133"/>
      <c r="C1" s="133"/>
    </row>
    <row r="2" spans="1:11" ht="30" x14ac:dyDescent="0.25">
      <c r="A2" s="58" t="s">
        <v>94</v>
      </c>
      <c r="B2" s="59" t="s">
        <v>113</v>
      </c>
      <c r="C2" s="60" t="s">
        <v>206</v>
      </c>
    </row>
    <row r="3" spans="1:11" ht="15" customHeight="1" x14ac:dyDescent="0.25">
      <c r="A3" s="61">
        <v>1</v>
      </c>
      <c r="B3" s="97">
        <v>167870.35</v>
      </c>
      <c r="C3" s="98">
        <v>1.0117213568428101</v>
      </c>
      <c r="D3" s="62"/>
    </row>
    <row r="4" spans="1:11" x14ac:dyDescent="0.25">
      <c r="A4" s="63"/>
      <c r="B4" s="63"/>
      <c r="C4" s="63"/>
    </row>
    <row r="5" spans="1:11" ht="78.75" customHeight="1" x14ac:dyDescent="0.25">
      <c r="A5" s="134" t="s">
        <v>114</v>
      </c>
      <c r="B5" s="134"/>
      <c r="C5" s="134"/>
      <c r="D5" s="64"/>
      <c r="E5" s="64"/>
      <c r="F5" s="64"/>
      <c r="G5" s="64"/>
      <c r="H5" s="64"/>
      <c r="I5" s="64"/>
      <c r="J5" s="64"/>
      <c r="K5" s="64"/>
    </row>
    <row r="6" spans="1:11" x14ac:dyDescent="0.25">
      <c r="A6" s="64"/>
      <c r="B6" s="64"/>
      <c r="C6" s="64"/>
      <c r="D6" s="64"/>
      <c r="E6" s="64"/>
      <c r="F6" s="64"/>
      <c r="G6" s="64"/>
      <c r="H6" s="64"/>
      <c r="I6" s="64"/>
      <c r="J6" s="64"/>
      <c r="K6" s="64"/>
    </row>
    <row r="7" spans="1:11" x14ac:dyDescent="0.25">
      <c r="A7" s="63"/>
      <c r="B7" s="63"/>
      <c r="C7" s="63"/>
    </row>
    <row r="8" spans="1:11" x14ac:dyDescent="0.25">
      <c r="A8" s="135"/>
      <c r="B8" s="135"/>
      <c r="C8" s="135"/>
    </row>
    <row r="9" spans="1:11" x14ac:dyDescent="0.25">
      <c r="A9" s="63"/>
      <c r="B9" s="63"/>
      <c r="C9" s="63"/>
    </row>
    <row r="10" spans="1:11" x14ac:dyDescent="0.25">
      <c r="A10" s="63"/>
      <c r="B10" s="63"/>
      <c r="C10" s="63"/>
    </row>
  </sheetData>
  <sheetProtection formatColumns="0" formatRows="0"/>
  <mergeCells count="3">
    <mergeCell ref="A1:C1"/>
    <mergeCell ref="A5:C5"/>
    <mergeCell ref="A8:C8"/>
  </mergeCells>
  <printOptions horizontalCentered="1"/>
  <pageMargins left="0.6" right="0.61" top="1" bottom="1" header="0.5" footer="0.5"/>
  <pageSetup paperSize="9" scale="6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zoomScale="80" zoomScaleNormal="80" zoomScaleSheetLayoutView="100" workbookViewId="0">
      <selection activeCell="F94" sqref="F94"/>
    </sheetView>
  </sheetViews>
  <sheetFormatPr defaultColWidth="9.140625" defaultRowHeight="15" x14ac:dyDescent="0.25"/>
  <cols>
    <col min="1" max="1" width="61" style="65" customWidth="1"/>
    <col min="2" max="2" width="16.7109375" style="65" customWidth="1"/>
    <col min="3" max="3" width="13.5703125" style="65" customWidth="1"/>
    <col min="4" max="4" width="16.7109375" style="65" customWidth="1"/>
    <col min="5" max="5" width="13.28515625" style="66" bestFit="1" customWidth="1"/>
    <col min="6" max="6" width="61.42578125" style="65" customWidth="1"/>
    <col min="7" max="7" width="10.42578125" style="65" bestFit="1" customWidth="1"/>
    <col min="8" max="16384" width="9.140625" style="65"/>
  </cols>
  <sheetData>
    <row r="1" spans="1:8" ht="27" customHeight="1" x14ac:dyDescent="0.25">
      <c r="A1" s="136" t="s">
        <v>115</v>
      </c>
      <c r="B1" s="136"/>
      <c r="C1" s="136"/>
      <c r="D1" s="136"/>
    </row>
    <row r="2" spans="1:8" s="68" customFormat="1" x14ac:dyDescent="0.25">
      <c r="A2" s="137" t="s">
        <v>32</v>
      </c>
      <c r="B2" s="137"/>
      <c r="C2" s="137"/>
      <c r="D2" s="137"/>
      <c r="E2" s="84"/>
    </row>
    <row r="3" spans="1:8" x14ac:dyDescent="0.25">
      <c r="A3" s="67" t="s">
        <v>116</v>
      </c>
      <c r="B3" s="138" t="s">
        <v>117</v>
      </c>
      <c r="C3" s="139"/>
      <c r="D3" s="140"/>
      <c r="F3" s="68"/>
    </row>
    <row r="4" spans="1:8" x14ac:dyDescent="0.25">
      <c r="A4" s="67"/>
      <c r="B4" s="67"/>
      <c r="C4" s="69"/>
      <c r="D4" s="42"/>
      <c r="F4" s="68"/>
    </row>
    <row r="5" spans="1:8" ht="30" x14ac:dyDescent="0.25">
      <c r="A5" s="69"/>
      <c r="B5" s="70" t="s">
        <v>118</v>
      </c>
      <c r="C5" s="70" t="s">
        <v>119</v>
      </c>
      <c r="D5" s="70" t="s">
        <v>120</v>
      </c>
      <c r="F5" s="68"/>
    </row>
    <row r="6" spans="1:8" ht="30" x14ac:dyDescent="0.25">
      <c r="A6" s="71" t="s">
        <v>121</v>
      </c>
      <c r="B6" s="99">
        <v>0</v>
      </c>
      <c r="C6" s="99">
        <v>0</v>
      </c>
      <c r="D6" s="100">
        <v>31967.755150000001</v>
      </c>
      <c r="F6" s="68"/>
    </row>
    <row r="7" spans="1:8" ht="16.5" customHeight="1" x14ac:dyDescent="0.25">
      <c r="A7" s="71" t="s">
        <v>122</v>
      </c>
      <c r="B7" s="99">
        <v>0</v>
      </c>
      <c r="C7" s="99">
        <v>0</v>
      </c>
      <c r="D7" s="100">
        <v>102526.8553</v>
      </c>
      <c r="F7" s="68"/>
      <c r="H7" s="66"/>
    </row>
    <row r="8" spans="1:8" x14ac:dyDescent="0.25">
      <c r="A8" s="71" t="s">
        <v>123</v>
      </c>
      <c r="B8" s="99">
        <v>0</v>
      </c>
      <c r="C8" s="99">
        <v>0</v>
      </c>
      <c r="D8" s="100">
        <v>110219.90534999999</v>
      </c>
      <c r="F8" s="68"/>
      <c r="H8" s="66"/>
    </row>
    <row r="9" spans="1:8" x14ac:dyDescent="0.25">
      <c r="A9" s="71" t="s">
        <v>124</v>
      </c>
      <c r="B9" s="99">
        <v>0</v>
      </c>
      <c r="C9" s="99">
        <v>0</v>
      </c>
      <c r="D9" s="99">
        <v>23370.467250000002</v>
      </c>
      <c r="F9" s="68"/>
      <c r="H9" s="66"/>
    </row>
    <row r="10" spans="1:8" ht="12.75" customHeight="1" x14ac:dyDescent="0.25">
      <c r="A10" s="72" t="s">
        <v>125</v>
      </c>
      <c r="B10" s="99">
        <v>0</v>
      </c>
      <c r="C10" s="99">
        <v>0</v>
      </c>
      <c r="D10" s="99">
        <v>86849.438099999985</v>
      </c>
      <c r="F10" s="68"/>
      <c r="H10" s="66"/>
    </row>
    <row r="11" spans="1:8" ht="12.75" customHeight="1" x14ac:dyDescent="0.25">
      <c r="A11" s="71" t="s">
        <v>126</v>
      </c>
      <c r="B11" s="100">
        <v>0</v>
      </c>
      <c r="C11" s="99">
        <v>0</v>
      </c>
      <c r="D11" s="99">
        <v>0</v>
      </c>
      <c r="F11" s="68"/>
      <c r="H11" s="66"/>
    </row>
    <row r="12" spans="1:8" ht="12.75" customHeight="1" x14ac:dyDescent="0.25">
      <c r="A12" s="71" t="s">
        <v>124</v>
      </c>
      <c r="B12" s="99">
        <v>0</v>
      </c>
      <c r="C12" s="99">
        <v>0</v>
      </c>
      <c r="D12" s="99">
        <v>0</v>
      </c>
      <c r="F12" s="68"/>
      <c r="H12" s="66"/>
    </row>
    <row r="13" spans="1:8" ht="12.75" customHeight="1" x14ac:dyDescent="0.25">
      <c r="A13" s="72" t="s">
        <v>125</v>
      </c>
      <c r="B13" s="100">
        <v>0</v>
      </c>
      <c r="C13" s="99">
        <v>0</v>
      </c>
      <c r="D13" s="99">
        <v>0</v>
      </c>
      <c r="F13" s="68"/>
      <c r="H13" s="66"/>
    </row>
    <row r="14" spans="1:8" ht="12.75" customHeight="1" x14ac:dyDescent="0.25">
      <c r="A14" s="71" t="s">
        <v>127</v>
      </c>
      <c r="B14" s="100">
        <v>0</v>
      </c>
      <c r="C14" s="99">
        <v>0</v>
      </c>
      <c r="D14" s="99">
        <v>0</v>
      </c>
      <c r="F14" s="68"/>
      <c r="H14" s="66"/>
    </row>
    <row r="15" spans="1:8" ht="30" x14ac:dyDescent="0.25">
      <c r="A15" s="71" t="s">
        <v>128</v>
      </c>
      <c r="B15" s="100">
        <v>0</v>
      </c>
      <c r="C15" s="99">
        <v>0</v>
      </c>
      <c r="D15" s="99">
        <v>0</v>
      </c>
      <c r="F15" s="68"/>
      <c r="H15" s="66"/>
    </row>
    <row r="16" spans="1:8" ht="12.75" customHeight="1" x14ac:dyDescent="0.25">
      <c r="A16" s="73" t="s">
        <v>129</v>
      </c>
      <c r="B16" s="99">
        <v>0</v>
      </c>
      <c r="C16" s="99">
        <v>0</v>
      </c>
      <c r="D16" s="99">
        <v>0</v>
      </c>
      <c r="F16" s="68"/>
      <c r="H16" s="66"/>
    </row>
    <row r="17" spans="1:8" ht="12.75" customHeight="1" x14ac:dyDescent="0.25">
      <c r="A17" s="73" t="s">
        <v>130</v>
      </c>
      <c r="B17" s="99">
        <v>0</v>
      </c>
      <c r="C17" s="99">
        <v>0</v>
      </c>
      <c r="D17" s="99">
        <v>0</v>
      </c>
      <c r="F17" s="68"/>
      <c r="H17" s="66"/>
    </row>
    <row r="18" spans="1:8" ht="12.75" customHeight="1" x14ac:dyDescent="0.25">
      <c r="A18" s="71" t="s">
        <v>131</v>
      </c>
      <c r="B18" s="99">
        <v>0</v>
      </c>
      <c r="C18" s="99">
        <v>0</v>
      </c>
      <c r="D18" s="99">
        <v>0</v>
      </c>
      <c r="F18" s="68"/>
      <c r="H18" s="66"/>
    </row>
    <row r="19" spans="1:8" ht="12.75" customHeight="1" x14ac:dyDescent="0.25">
      <c r="A19" s="73" t="s">
        <v>132</v>
      </c>
      <c r="B19" s="99">
        <v>0</v>
      </c>
      <c r="C19" s="99">
        <v>0</v>
      </c>
      <c r="D19" s="99">
        <v>0</v>
      </c>
      <c r="F19" s="68"/>
      <c r="H19" s="66"/>
    </row>
    <row r="20" spans="1:8" ht="12.75" customHeight="1" x14ac:dyDescent="0.25">
      <c r="A20" s="73" t="s">
        <v>133</v>
      </c>
      <c r="B20" s="99">
        <v>0</v>
      </c>
      <c r="C20" s="99">
        <v>0</v>
      </c>
      <c r="D20" s="99">
        <v>0</v>
      </c>
      <c r="F20" s="68"/>
      <c r="H20" s="66"/>
    </row>
    <row r="21" spans="1:8" ht="12.75" customHeight="1" x14ac:dyDescent="0.25">
      <c r="A21" s="71" t="s">
        <v>134</v>
      </c>
      <c r="B21" s="100">
        <v>0</v>
      </c>
      <c r="C21" s="99">
        <v>0</v>
      </c>
      <c r="D21" s="99">
        <v>0</v>
      </c>
      <c r="F21" s="68"/>
      <c r="H21" s="66"/>
    </row>
    <row r="22" spans="1:8" ht="12.75" customHeight="1" x14ac:dyDescent="0.25">
      <c r="A22" s="71" t="s">
        <v>135</v>
      </c>
      <c r="B22" s="100">
        <v>0</v>
      </c>
      <c r="C22" s="99">
        <v>0</v>
      </c>
      <c r="D22" s="99">
        <v>0</v>
      </c>
      <c r="F22" s="68"/>
      <c r="H22" s="66"/>
    </row>
    <row r="23" spans="1:8" ht="12.75" customHeight="1" x14ac:dyDescent="0.25">
      <c r="A23" s="73" t="s">
        <v>136</v>
      </c>
      <c r="B23" s="99">
        <v>0</v>
      </c>
      <c r="C23" s="99">
        <v>0</v>
      </c>
      <c r="D23" s="99">
        <v>0</v>
      </c>
      <c r="F23" s="68"/>
      <c r="H23" s="66"/>
    </row>
    <row r="24" spans="1:8" ht="12.75" customHeight="1" x14ac:dyDescent="0.25">
      <c r="A24" s="73" t="s">
        <v>137</v>
      </c>
      <c r="B24" s="99">
        <v>0</v>
      </c>
      <c r="C24" s="99">
        <v>0</v>
      </c>
      <c r="D24" s="99">
        <v>0</v>
      </c>
      <c r="F24" s="68"/>
      <c r="H24" s="66"/>
    </row>
    <row r="25" spans="1:8" ht="12.75" customHeight="1" x14ac:dyDescent="0.25">
      <c r="A25" s="71" t="s">
        <v>138</v>
      </c>
      <c r="B25" s="100">
        <v>0</v>
      </c>
      <c r="C25" s="99">
        <v>0</v>
      </c>
      <c r="D25" s="99">
        <v>0</v>
      </c>
      <c r="F25" s="68"/>
      <c r="H25" s="66"/>
    </row>
    <row r="26" spans="1:8" ht="12.75" customHeight="1" x14ac:dyDescent="0.25">
      <c r="A26" s="73" t="s">
        <v>139</v>
      </c>
      <c r="B26" s="99">
        <v>0</v>
      </c>
      <c r="C26" s="99">
        <v>0</v>
      </c>
      <c r="D26" s="99">
        <v>0</v>
      </c>
      <c r="F26" s="68"/>
      <c r="H26" s="66"/>
    </row>
    <row r="27" spans="1:8" ht="12.75" customHeight="1" x14ac:dyDescent="0.25">
      <c r="A27" s="73" t="s">
        <v>140</v>
      </c>
      <c r="B27" s="99">
        <v>0</v>
      </c>
      <c r="C27" s="99">
        <v>0</v>
      </c>
      <c r="D27" s="99">
        <v>0</v>
      </c>
      <c r="F27" s="68"/>
      <c r="H27" s="66"/>
    </row>
    <row r="28" spans="1:8" x14ac:dyDescent="0.25">
      <c r="A28" s="71" t="s">
        <v>141</v>
      </c>
      <c r="B28" s="100">
        <v>0</v>
      </c>
      <c r="C28" s="99">
        <v>0</v>
      </c>
      <c r="D28" s="99">
        <v>0</v>
      </c>
      <c r="F28" s="68"/>
      <c r="H28" s="66"/>
    </row>
    <row r="29" spans="1:8" ht="12.75" customHeight="1" x14ac:dyDescent="0.25">
      <c r="A29" s="73" t="s">
        <v>142</v>
      </c>
      <c r="B29" s="99">
        <v>0</v>
      </c>
      <c r="C29" s="99">
        <v>0</v>
      </c>
      <c r="D29" s="99">
        <v>0</v>
      </c>
      <c r="F29" s="68"/>
      <c r="H29" s="66"/>
    </row>
    <row r="30" spans="1:8" ht="12.75" customHeight="1" x14ac:dyDescent="0.25">
      <c r="A30" s="73" t="s">
        <v>143</v>
      </c>
      <c r="B30" s="99">
        <v>0</v>
      </c>
      <c r="C30" s="99">
        <v>0</v>
      </c>
      <c r="D30" s="99">
        <v>0</v>
      </c>
      <c r="F30" s="68"/>
      <c r="H30" s="66"/>
    </row>
    <row r="31" spans="1:8" ht="12.75" customHeight="1" x14ac:dyDescent="0.25">
      <c r="A31" s="71" t="s">
        <v>144</v>
      </c>
      <c r="B31" s="100">
        <v>508076.49495000008</v>
      </c>
      <c r="C31" s="99">
        <v>0</v>
      </c>
      <c r="D31" s="99">
        <v>0</v>
      </c>
      <c r="F31" s="68"/>
      <c r="H31" s="66"/>
    </row>
    <row r="32" spans="1:8" ht="12.75" customHeight="1" x14ac:dyDescent="0.25">
      <c r="A32" s="71" t="s">
        <v>145</v>
      </c>
      <c r="B32" s="99">
        <v>0</v>
      </c>
      <c r="C32" s="99">
        <v>0</v>
      </c>
      <c r="D32" s="100">
        <v>3471.1997699999993</v>
      </c>
      <c r="F32" s="68"/>
      <c r="H32" s="66"/>
    </row>
    <row r="33" spans="1:8" ht="12.75" customHeight="1" x14ac:dyDescent="0.25">
      <c r="A33" s="71" t="s">
        <v>146</v>
      </c>
      <c r="B33" s="99" t="s">
        <v>147</v>
      </c>
      <c r="C33" s="99">
        <v>0</v>
      </c>
      <c r="D33" s="100">
        <v>0</v>
      </c>
      <c r="F33" s="68"/>
      <c r="H33" s="66"/>
    </row>
    <row r="34" spans="1:8" ht="12.75" customHeight="1" x14ac:dyDescent="0.25">
      <c r="A34" s="71" t="s">
        <v>148</v>
      </c>
      <c r="B34" s="100">
        <v>0</v>
      </c>
      <c r="C34" s="99">
        <v>0</v>
      </c>
      <c r="D34" s="99">
        <v>0</v>
      </c>
      <c r="F34" s="68"/>
      <c r="H34" s="66"/>
    </row>
    <row r="35" spans="1:8" x14ac:dyDescent="0.25">
      <c r="A35" s="71" t="s">
        <v>149</v>
      </c>
      <c r="B35" s="100">
        <v>0</v>
      </c>
      <c r="C35" s="99">
        <v>0</v>
      </c>
      <c r="D35" s="99">
        <v>0</v>
      </c>
      <c r="F35" s="68"/>
      <c r="H35" s="66"/>
    </row>
    <row r="36" spans="1:8" x14ac:dyDescent="0.25">
      <c r="A36" s="71" t="s">
        <v>150</v>
      </c>
      <c r="B36" s="101">
        <v>0</v>
      </c>
      <c r="C36" s="95">
        <v>0</v>
      </c>
      <c r="D36" s="95">
        <v>1659.7026800000001</v>
      </c>
      <c r="F36" s="68"/>
      <c r="H36" s="66"/>
    </row>
    <row r="37" spans="1:8" ht="12.75" customHeight="1" x14ac:dyDescent="0.25">
      <c r="A37" s="71" t="s">
        <v>151</v>
      </c>
      <c r="B37" s="99">
        <v>0</v>
      </c>
      <c r="C37" s="99">
        <v>0</v>
      </c>
      <c r="D37" s="100">
        <v>6839.2863400000006</v>
      </c>
      <c r="F37" s="68"/>
      <c r="H37" s="66"/>
    </row>
    <row r="38" spans="1:8" ht="12.75" customHeight="1" x14ac:dyDescent="0.25">
      <c r="A38" s="71" t="s">
        <v>152</v>
      </c>
      <c r="B38" s="100">
        <v>0</v>
      </c>
      <c r="C38" s="99">
        <v>0</v>
      </c>
      <c r="D38" s="99">
        <v>4422.6841100000001</v>
      </c>
      <c r="F38" s="68"/>
      <c r="H38" s="66"/>
    </row>
    <row r="39" spans="1:8" ht="12.75" customHeight="1" x14ac:dyDescent="0.25">
      <c r="A39" s="74" t="s">
        <v>153</v>
      </c>
      <c r="B39" s="100">
        <f>B31</f>
        <v>508076.49495000008</v>
      </c>
      <c r="C39" s="100">
        <v>0</v>
      </c>
      <c r="D39" s="100">
        <f>D6+D7+D8+D32+D36+D37-D38</f>
        <v>252262.02047999998</v>
      </c>
      <c r="G39" s="75"/>
      <c r="H39" s="75"/>
    </row>
    <row r="40" spans="1:8" ht="12.75" customHeight="1" x14ac:dyDescent="0.25">
      <c r="A40" s="76"/>
      <c r="B40" s="76"/>
    </row>
    <row r="41" spans="1:8" s="68" customFormat="1" ht="12.75" customHeight="1" x14ac:dyDescent="0.25">
      <c r="A41" s="137" t="s">
        <v>32</v>
      </c>
      <c r="B41" s="137"/>
      <c r="C41" s="137"/>
      <c r="D41" s="137"/>
      <c r="E41" s="84"/>
    </row>
    <row r="42" spans="1:8" s="76" customFormat="1" ht="12.75" customHeight="1" x14ac:dyDescent="0.25">
      <c r="A42" s="77" t="s">
        <v>154</v>
      </c>
      <c r="B42" s="138" t="s">
        <v>117</v>
      </c>
      <c r="C42" s="139"/>
      <c r="D42" s="140"/>
      <c r="E42" s="78"/>
    </row>
    <row r="43" spans="1:8" s="76" customFormat="1" ht="30" x14ac:dyDescent="0.25">
      <c r="A43" s="77"/>
      <c r="B43" s="70" t="s">
        <v>118</v>
      </c>
      <c r="C43" s="70" t="s">
        <v>119</v>
      </c>
      <c r="D43" s="70" t="s">
        <v>120</v>
      </c>
      <c r="E43" s="78"/>
    </row>
    <row r="44" spans="1:8" ht="30" x14ac:dyDescent="0.25">
      <c r="A44" s="79" t="s">
        <v>155</v>
      </c>
      <c r="B44" s="99">
        <f>B45+B48+B51</f>
        <v>253811.13846000002</v>
      </c>
      <c r="C44" s="99">
        <f>C45+C48+C51</f>
        <v>0</v>
      </c>
      <c r="D44" s="99">
        <f>D45+D48+D51</f>
        <v>264548.67577999999</v>
      </c>
    </row>
    <row r="45" spans="1:8" ht="15" customHeight="1" x14ac:dyDescent="0.25">
      <c r="A45" s="29" t="s">
        <v>156</v>
      </c>
      <c r="B45" s="99">
        <f>B46+B47</f>
        <v>0</v>
      </c>
      <c r="C45" s="99">
        <f>C46+C47</f>
        <v>0</v>
      </c>
      <c r="D45" s="99">
        <f>D46+D47</f>
        <v>73444.67949000001</v>
      </c>
    </row>
    <row r="46" spans="1:8" x14ac:dyDescent="0.25">
      <c r="A46" s="80" t="s">
        <v>157</v>
      </c>
      <c r="B46" s="99">
        <v>0</v>
      </c>
      <c r="C46" s="99">
        <v>0</v>
      </c>
      <c r="D46" s="99">
        <v>73444.67949000001</v>
      </c>
    </row>
    <row r="47" spans="1:8" x14ac:dyDescent="0.25">
      <c r="A47" s="80" t="s">
        <v>158</v>
      </c>
      <c r="B47" s="99">
        <v>0</v>
      </c>
      <c r="C47" s="99">
        <v>0</v>
      </c>
      <c r="D47" s="99">
        <v>0</v>
      </c>
    </row>
    <row r="48" spans="1:8" ht="30" x14ac:dyDescent="0.25">
      <c r="A48" s="29" t="s">
        <v>159</v>
      </c>
      <c r="B48" s="99">
        <f>B49+B50</f>
        <v>0</v>
      </c>
      <c r="C48" s="99">
        <f>C49+C50</f>
        <v>0</v>
      </c>
      <c r="D48" s="99">
        <f>D49+D50</f>
        <v>191103.99628999998</v>
      </c>
    </row>
    <row r="49" spans="1:4" ht="13.5" customHeight="1" x14ac:dyDescent="0.25">
      <c r="A49" s="80" t="s">
        <v>160</v>
      </c>
      <c r="B49" s="99">
        <v>0</v>
      </c>
      <c r="C49" s="99">
        <v>0</v>
      </c>
      <c r="D49" s="99">
        <v>191103.99628999998</v>
      </c>
    </row>
    <row r="50" spans="1:4" ht="13.5" customHeight="1" x14ac:dyDescent="0.25">
      <c r="A50" s="80" t="s">
        <v>161</v>
      </c>
      <c r="B50" s="99">
        <v>0</v>
      </c>
      <c r="C50" s="99">
        <v>0</v>
      </c>
      <c r="D50" s="99">
        <v>0</v>
      </c>
    </row>
    <row r="51" spans="1:4" ht="13.5" customHeight="1" x14ac:dyDescent="0.25">
      <c r="A51" s="29" t="s">
        <v>162</v>
      </c>
      <c r="B51" s="99">
        <f>B52+B53</f>
        <v>253811.13846000002</v>
      </c>
      <c r="C51" s="99">
        <f>C52+C53</f>
        <v>0</v>
      </c>
      <c r="D51" s="99">
        <f>D52+D53</f>
        <v>0</v>
      </c>
    </row>
    <row r="52" spans="1:4" x14ac:dyDescent="0.25">
      <c r="A52" s="29" t="s">
        <v>163</v>
      </c>
      <c r="B52" s="99">
        <v>253811.13846000002</v>
      </c>
      <c r="C52" s="99">
        <v>0</v>
      </c>
      <c r="D52" s="99">
        <v>0</v>
      </c>
    </row>
    <row r="53" spans="1:4" ht="14.25" customHeight="1" x14ac:dyDescent="0.25">
      <c r="A53" s="29" t="s">
        <v>164</v>
      </c>
      <c r="B53" s="99">
        <v>0</v>
      </c>
      <c r="C53" s="99">
        <v>0</v>
      </c>
      <c r="D53" s="99">
        <v>0</v>
      </c>
    </row>
    <row r="54" spans="1:4" ht="14.25" customHeight="1" x14ac:dyDescent="0.25">
      <c r="A54" s="79" t="s">
        <v>165</v>
      </c>
      <c r="B54" s="99">
        <f>B55+B56+B57+B58</f>
        <v>2500</v>
      </c>
      <c r="C54" s="99">
        <f>C55+C56+C57+C58</f>
        <v>0</v>
      </c>
      <c r="D54" s="99">
        <f>D55+D56+D57+D58</f>
        <v>0</v>
      </c>
    </row>
    <row r="55" spans="1:4" ht="14.25" customHeight="1" x14ac:dyDescent="0.25">
      <c r="A55" s="81" t="s">
        <v>166</v>
      </c>
      <c r="B55" s="99">
        <v>2500</v>
      </c>
      <c r="C55" s="99">
        <v>0</v>
      </c>
      <c r="D55" s="99">
        <v>0</v>
      </c>
    </row>
    <row r="56" spans="1:4" ht="14.25" customHeight="1" x14ac:dyDescent="0.25">
      <c r="A56" s="81" t="s">
        <v>167</v>
      </c>
      <c r="B56" s="99">
        <v>0</v>
      </c>
      <c r="C56" s="99">
        <v>0</v>
      </c>
      <c r="D56" s="99">
        <v>0</v>
      </c>
    </row>
    <row r="57" spans="1:4" ht="14.25" customHeight="1" x14ac:dyDescent="0.25">
      <c r="A57" s="81" t="s">
        <v>168</v>
      </c>
      <c r="B57" s="99">
        <v>0</v>
      </c>
      <c r="C57" s="99">
        <v>0</v>
      </c>
      <c r="D57" s="99">
        <v>0</v>
      </c>
    </row>
    <row r="58" spans="1:4" ht="14.25" customHeight="1" x14ac:dyDescent="0.25">
      <c r="A58" s="81" t="s">
        <v>169</v>
      </c>
      <c r="B58" s="99"/>
      <c r="C58" s="99">
        <v>0</v>
      </c>
      <c r="D58" s="99">
        <v>0</v>
      </c>
    </row>
    <row r="59" spans="1:4" ht="14.25" customHeight="1" x14ac:dyDescent="0.25">
      <c r="A59" s="79" t="s">
        <v>170</v>
      </c>
      <c r="B59" s="99">
        <f>B60+B61</f>
        <v>1.1100000000000001E-3</v>
      </c>
      <c r="C59" s="99">
        <f>C60+C61</f>
        <v>0</v>
      </c>
      <c r="D59" s="99">
        <f>D60+D61</f>
        <v>0</v>
      </c>
    </row>
    <row r="60" spans="1:4" ht="14.25" customHeight="1" x14ac:dyDescent="0.25">
      <c r="A60" s="81" t="s">
        <v>129</v>
      </c>
      <c r="B60" s="99">
        <v>1.1100000000000001E-3</v>
      </c>
      <c r="C60" s="99">
        <v>0</v>
      </c>
      <c r="D60" s="99"/>
    </row>
    <row r="61" spans="1:4" ht="14.25" customHeight="1" x14ac:dyDescent="0.25">
      <c r="A61" s="81" t="s">
        <v>130</v>
      </c>
      <c r="B61" s="99">
        <v>0</v>
      </c>
      <c r="C61" s="99">
        <v>0</v>
      </c>
      <c r="D61" s="99"/>
    </row>
    <row r="62" spans="1:4" x14ac:dyDescent="0.25">
      <c r="A62" s="79" t="s">
        <v>171</v>
      </c>
      <c r="B62" s="99">
        <v>0</v>
      </c>
      <c r="C62" s="99">
        <v>0</v>
      </c>
      <c r="D62" s="99">
        <v>0</v>
      </c>
    </row>
    <row r="63" spans="1:4" ht="30" x14ac:dyDescent="0.25">
      <c r="A63" s="79" t="s">
        <v>172</v>
      </c>
      <c r="B63" s="99">
        <v>0</v>
      </c>
      <c r="C63" s="99">
        <v>0</v>
      </c>
      <c r="D63" s="99">
        <v>0</v>
      </c>
    </row>
    <row r="64" spans="1:4" ht="14.25" customHeight="1" x14ac:dyDescent="0.25">
      <c r="A64" s="71" t="s">
        <v>124</v>
      </c>
      <c r="B64" s="99">
        <v>0</v>
      </c>
      <c r="C64" s="99">
        <v>0</v>
      </c>
      <c r="D64" s="99">
        <v>0</v>
      </c>
    </row>
    <row r="65" spans="1:4" ht="14.25" customHeight="1" x14ac:dyDescent="0.25">
      <c r="A65" s="72" t="s">
        <v>125</v>
      </c>
      <c r="B65" s="99">
        <v>0</v>
      </c>
      <c r="C65" s="99">
        <v>0</v>
      </c>
      <c r="D65" s="99">
        <v>0</v>
      </c>
    </row>
    <row r="66" spans="1:4" ht="30" x14ac:dyDescent="0.25">
      <c r="A66" s="79" t="s">
        <v>173</v>
      </c>
      <c r="B66" s="99">
        <v>0</v>
      </c>
      <c r="C66" s="99">
        <v>0</v>
      </c>
      <c r="D66" s="99">
        <v>0</v>
      </c>
    </row>
    <row r="67" spans="1:4" ht="24.75" customHeight="1" x14ac:dyDescent="0.25">
      <c r="A67" s="72" t="s">
        <v>174</v>
      </c>
      <c r="B67" s="99">
        <f>B68+B69</f>
        <v>7900</v>
      </c>
      <c r="C67" s="99">
        <f>C68+C69</f>
        <v>0</v>
      </c>
      <c r="D67" s="99">
        <f>D68+D69</f>
        <v>0</v>
      </c>
    </row>
    <row r="68" spans="1:4" ht="14.25" customHeight="1" x14ac:dyDescent="0.25">
      <c r="A68" s="73" t="s">
        <v>129</v>
      </c>
      <c r="B68" s="99">
        <v>7900</v>
      </c>
      <c r="C68" s="99">
        <v>0</v>
      </c>
      <c r="D68" s="99">
        <v>0</v>
      </c>
    </row>
    <row r="69" spans="1:4" ht="14.25" customHeight="1" x14ac:dyDescent="0.25">
      <c r="A69" s="73" t="s">
        <v>130</v>
      </c>
      <c r="B69" s="99">
        <v>0</v>
      </c>
      <c r="C69" s="99">
        <v>0</v>
      </c>
      <c r="D69" s="99">
        <v>0</v>
      </c>
    </row>
    <row r="70" spans="1:4" ht="25.5" customHeight="1" x14ac:dyDescent="0.25">
      <c r="A70" s="79" t="s">
        <v>175</v>
      </c>
      <c r="B70" s="99">
        <v>0</v>
      </c>
      <c r="C70" s="99">
        <v>0</v>
      </c>
      <c r="D70" s="99">
        <v>0</v>
      </c>
    </row>
    <row r="71" spans="1:4" ht="14.25" customHeight="1" x14ac:dyDescent="0.25">
      <c r="A71" s="73" t="s">
        <v>176</v>
      </c>
      <c r="B71" s="99">
        <v>0</v>
      </c>
      <c r="C71" s="99">
        <v>0</v>
      </c>
      <c r="D71" s="99">
        <v>0</v>
      </c>
    </row>
    <row r="72" spans="1:4" ht="14.25" customHeight="1" x14ac:dyDescent="0.25">
      <c r="A72" s="73" t="s">
        <v>177</v>
      </c>
      <c r="B72" s="99">
        <v>0</v>
      </c>
      <c r="C72" s="99">
        <v>0</v>
      </c>
      <c r="D72" s="99">
        <v>0</v>
      </c>
    </row>
    <row r="73" spans="1:4" ht="14.25" customHeight="1" x14ac:dyDescent="0.25">
      <c r="A73" s="71" t="s">
        <v>178</v>
      </c>
      <c r="B73" s="99">
        <v>0</v>
      </c>
      <c r="C73" s="99">
        <v>0</v>
      </c>
      <c r="D73" s="99">
        <v>0</v>
      </c>
    </row>
    <row r="74" spans="1:4" ht="14.25" customHeight="1" x14ac:dyDescent="0.25">
      <c r="A74" s="82" t="s">
        <v>179</v>
      </c>
      <c r="B74" s="95">
        <v>0</v>
      </c>
      <c r="C74" s="95">
        <v>0</v>
      </c>
      <c r="D74" s="95">
        <v>0</v>
      </c>
    </row>
    <row r="75" spans="1:4" ht="14.25" customHeight="1" x14ac:dyDescent="0.25">
      <c r="A75" s="73" t="s">
        <v>180</v>
      </c>
      <c r="B75" s="99">
        <v>0</v>
      </c>
      <c r="C75" s="99">
        <v>0</v>
      </c>
      <c r="D75" s="99">
        <v>0</v>
      </c>
    </row>
    <row r="76" spans="1:4" ht="14.25" customHeight="1" x14ac:dyDescent="0.25">
      <c r="A76" s="73" t="s">
        <v>181</v>
      </c>
      <c r="B76" s="99">
        <v>0</v>
      </c>
      <c r="C76" s="99">
        <v>0</v>
      </c>
      <c r="D76" s="99">
        <v>0</v>
      </c>
    </row>
    <row r="77" spans="1:4" ht="14.25" customHeight="1" x14ac:dyDescent="0.25">
      <c r="A77" s="82" t="s">
        <v>182</v>
      </c>
      <c r="B77" s="99">
        <v>0</v>
      </c>
      <c r="C77" s="99">
        <v>0</v>
      </c>
      <c r="D77" s="99">
        <v>0</v>
      </c>
    </row>
    <row r="78" spans="1:4" ht="14.25" customHeight="1" x14ac:dyDescent="0.25">
      <c r="A78" s="73" t="s">
        <v>180</v>
      </c>
      <c r="B78" s="99">
        <v>0</v>
      </c>
      <c r="C78" s="99">
        <v>0</v>
      </c>
      <c r="D78" s="99">
        <v>0</v>
      </c>
    </row>
    <row r="79" spans="1:4" ht="14.25" customHeight="1" x14ac:dyDescent="0.25">
      <c r="A79" s="73" t="s">
        <v>181</v>
      </c>
      <c r="B79" s="99"/>
      <c r="C79" s="99">
        <v>0</v>
      </c>
      <c r="D79" s="99">
        <v>0</v>
      </c>
    </row>
    <row r="80" spans="1:4" ht="14.25" customHeight="1" x14ac:dyDescent="0.25">
      <c r="A80" s="71" t="s">
        <v>183</v>
      </c>
      <c r="B80" s="99">
        <f>B81+B82+B83</f>
        <v>24456.27821</v>
      </c>
      <c r="C80" s="99">
        <f>C81+C82+C83</f>
        <v>0</v>
      </c>
      <c r="D80" s="99">
        <f>D81+D82+D83</f>
        <v>0</v>
      </c>
    </row>
    <row r="81" spans="1:5" ht="14.25" customHeight="1" x14ac:dyDescent="0.25">
      <c r="A81" s="73" t="s">
        <v>184</v>
      </c>
      <c r="B81" s="99">
        <v>24456.27821</v>
      </c>
      <c r="C81" s="100">
        <v>0</v>
      </c>
      <c r="D81" s="100">
        <v>0</v>
      </c>
    </row>
    <row r="82" spans="1:5" ht="14.25" customHeight="1" x14ac:dyDescent="0.25">
      <c r="A82" s="73" t="s">
        <v>185</v>
      </c>
      <c r="B82" s="95">
        <v>0</v>
      </c>
      <c r="C82" s="100">
        <v>0</v>
      </c>
      <c r="D82" s="100">
        <v>0</v>
      </c>
    </row>
    <row r="83" spans="1:5" ht="14.25" customHeight="1" x14ac:dyDescent="0.25">
      <c r="A83" s="81" t="s">
        <v>186</v>
      </c>
      <c r="B83" s="95">
        <v>0</v>
      </c>
      <c r="C83" s="100">
        <v>0</v>
      </c>
      <c r="D83" s="100">
        <v>0</v>
      </c>
    </row>
    <row r="84" spans="1:5" ht="14.25" customHeight="1" x14ac:dyDescent="0.25">
      <c r="A84" s="71" t="s">
        <v>187</v>
      </c>
      <c r="B84" s="102">
        <v>0</v>
      </c>
      <c r="C84" s="100">
        <v>0</v>
      </c>
      <c r="D84" s="100">
        <v>0</v>
      </c>
    </row>
    <row r="85" spans="1:5" ht="14.25" customHeight="1" x14ac:dyDescent="0.25">
      <c r="A85" s="71" t="s">
        <v>188</v>
      </c>
      <c r="B85" s="102">
        <v>0</v>
      </c>
      <c r="C85" s="100">
        <v>0</v>
      </c>
      <c r="D85" s="100">
        <v>0</v>
      </c>
    </row>
    <row r="86" spans="1:5" ht="14.25" customHeight="1" x14ac:dyDescent="0.25">
      <c r="A86" s="71" t="s">
        <v>189</v>
      </c>
      <c r="B86" s="102">
        <v>0</v>
      </c>
      <c r="C86" s="100">
        <v>0</v>
      </c>
      <c r="D86" s="100">
        <v>0</v>
      </c>
    </row>
    <row r="87" spans="1:5" ht="14.25" customHeight="1" x14ac:dyDescent="0.25">
      <c r="A87" s="71" t="s">
        <v>190</v>
      </c>
      <c r="B87" s="102">
        <v>0</v>
      </c>
      <c r="C87" s="100">
        <v>0</v>
      </c>
      <c r="D87" s="100">
        <v>0</v>
      </c>
    </row>
    <row r="88" spans="1:5" ht="14.25" customHeight="1" x14ac:dyDescent="0.25">
      <c r="A88" s="71" t="s">
        <v>191</v>
      </c>
      <c r="B88" s="99">
        <v>0</v>
      </c>
      <c r="C88" s="100">
        <v>0</v>
      </c>
      <c r="D88" s="100">
        <v>21183.526059999997</v>
      </c>
    </row>
    <row r="89" spans="1:5" ht="14.25" customHeight="1" x14ac:dyDescent="0.25">
      <c r="A89" s="71" t="s">
        <v>192</v>
      </c>
      <c r="B89" s="99">
        <v>0</v>
      </c>
      <c r="C89" s="100">
        <v>0</v>
      </c>
      <c r="D89" s="100">
        <v>185938.89580999996</v>
      </c>
    </row>
    <row r="90" spans="1:5" ht="14.25" customHeight="1" x14ac:dyDescent="0.25">
      <c r="A90" s="74" t="s">
        <v>193</v>
      </c>
      <c r="B90" s="100">
        <f>B89+B88+B80+B67+B59+B54+B51+B48+B45</f>
        <v>288667.41778000002</v>
      </c>
      <c r="C90" s="100">
        <f>C89+C88+C80+C67+C59+C54+C51+C48+C45</f>
        <v>0</v>
      </c>
      <c r="D90" s="100">
        <f>D89+D88+D80+D67+D59+D54+D51+D48+D45</f>
        <v>471671.09764999995</v>
      </c>
    </row>
    <row r="91" spans="1:5" ht="14.25" customHeight="1" x14ac:dyDescent="0.25">
      <c r="B91" s="83"/>
    </row>
    <row r="92" spans="1:5" ht="13.5" customHeight="1" x14ac:dyDescent="0.25"/>
    <row r="93" spans="1:5" ht="13.5" customHeight="1" x14ac:dyDescent="0.25"/>
    <row r="94" spans="1:5" s="68" customFormat="1" ht="13.5" customHeight="1" x14ac:dyDescent="0.25">
      <c r="A94" s="65"/>
      <c r="B94" s="65"/>
      <c r="E94" s="84"/>
    </row>
    <row r="95" spans="1:5" ht="13.5" customHeight="1" x14ac:dyDescent="0.25"/>
  </sheetData>
  <sheetProtection formatColumns="0" formatRows="0"/>
  <mergeCells count="5">
    <mergeCell ref="A1:D1"/>
    <mergeCell ref="A2:D2"/>
    <mergeCell ref="B3:D3"/>
    <mergeCell ref="A41:D41"/>
    <mergeCell ref="B42:D42"/>
  </mergeCells>
  <conditionalFormatting sqref="C81:D89 B39:D39">
    <cfRule type="expression" dxfId="6" priority="7">
      <formula>ROUND($B$39,5)&lt;&gt;ROUND(#REF!,5)</formula>
    </cfRule>
  </conditionalFormatting>
  <printOptions horizontalCentered="1"/>
  <pageMargins left="0" right="0" top="0" bottom="0" header="0.25" footer="0.511811023622047"/>
  <pageSetup paperSize="9" scale="89" fitToHeight="2"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6" id="{B9EE837A-32E4-478B-8E05-D199F9DDBB0F}">
            <xm:f>ROUND($B$37,5)&lt;&gt;ROUND('\Users\zaur.hajili\Documents\Disclosure-IT-TexnikiShertler\[PRD v03 XXXXmMMYYY (12).xlsm]A8'!#REF!,5)</xm:f>
            <x14:dxf>
              <fill>
                <patternFill>
                  <bgColor rgb="FFFF0000"/>
                </patternFill>
              </fill>
            </x14:dxf>
          </x14:cfRule>
          <xm:sqref>B37:B38</xm:sqref>
        </x14:conditionalFormatting>
        <x14:conditionalFormatting xmlns:xm="http://schemas.microsoft.com/office/excel/2006/main">
          <x14:cfRule type="expression" priority="5" id="{06D7A13D-35AF-418E-B89B-6E49BFD2A8DA}">
            <xm:f>ROUND($B$37,5)&lt;&gt;ROUND('\Users\zaur.hajili\Documents\Disclosure-IT-TexnikiShertler\[PRD v03 XXXXmMMYYY (12).xlsm]A8'!#REF!,5)</xm:f>
            <x14:dxf>
              <fill>
                <patternFill>
                  <bgColor rgb="FFFF0000"/>
                </patternFill>
              </fill>
            </x14:dxf>
          </x14:cfRule>
          <xm:sqref>C37:C38</xm:sqref>
        </x14:conditionalFormatting>
        <x14:conditionalFormatting xmlns:xm="http://schemas.microsoft.com/office/excel/2006/main">
          <x14:cfRule type="expression" priority="4" id="{2CD2E1FC-F2B0-4739-A368-40237DC08034}">
            <xm:f>ROUND($B$37,5)&lt;&gt;ROUND('\Users\zaur.hajili\Documents\Disclosure-IT-TexnikiShertler\[PRD v03 XXXXmMMYYY (12).xlsm]A8'!#REF!,5)</xm:f>
            <x14:dxf>
              <fill>
                <patternFill>
                  <bgColor rgb="FFFF0000"/>
                </patternFill>
              </fill>
            </x14:dxf>
          </x14:cfRule>
          <xm:sqref>D37:D38</xm:sqref>
        </x14:conditionalFormatting>
        <x14:conditionalFormatting xmlns:xm="http://schemas.microsoft.com/office/excel/2006/main">
          <x14:cfRule type="expression" priority="1" id="{D75C37E4-6EFE-4243-AE1C-79FEE19B943B}">
            <xm:f>ROUND($B$37,5)&lt;&gt;ROUND('\Users\zaur.hajili\Documents\Disclosure-IT-TexnikiShertler\[PRD v03 XXXXmMMYYY (12).xlsm]A8'!#REF!,5)</xm:f>
            <x14:dxf>
              <fill>
                <patternFill>
                  <bgColor rgb="FFFF0000"/>
                </patternFill>
              </fill>
            </x14:dxf>
          </x14:cfRule>
          <xm:sqref>D75:D79</xm:sqref>
        </x14:conditionalFormatting>
        <x14:conditionalFormatting xmlns:xm="http://schemas.microsoft.com/office/excel/2006/main">
          <x14:cfRule type="expression" priority="3" id="{48547237-CDF3-4E9F-8662-1801A0FE5355}">
            <xm:f>ROUND($B$37,5)&lt;&gt;ROUND('\Users\zaur.hajili\Documents\Disclosure-IT-TexnikiShertler\[PRD v03 XXXXmMMYYY (12).xlsm]A8'!#REF!,5)</xm:f>
            <x14:dxf>
              <fill>
                <patternFill>
                  <bgColor rgb="FFFF0000"/>
                </patternFill>
              </fill>
            </x14:dxf>
          </x14:cfRule>
          <xm:sqref>B75:B79</xm:sqref>
        </x14:conditionalFormatting>
        <x14:conditionalFormatting xmlns:xm="http://schemas.microsoft.com/office/excel/2006/main">
          <x14:cfRule type="expression" priority="2" id="{EAC580E2-9ADE-489A-BA68-34DCF64FADCE}">
            <xm:f>ROUND($B$37,5)&lt;&gt;ROUND('\Users\zaur.hajili\Documents\Disclosure-IT-TexnikiShertler\[PRD v03 XXXXmMMYYY (12).xlsm]A8'!#REF!,5)</xm:f>
            <x14:dxf>
              <fill>
                <patternFill>
                  <bgColor rgb="FFFF0000"/>
                </patternFill>
              </fill>
            </x14:dxf>
          </x14:cfRule>
          <xm:sqref>C75:C79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zoomScale="80" zoomScaleNormal="80" workbookViewId="0">
      <selection activeCell="K26" sqref="K26"/>
    </sheetView>
  </sheetViews>
  <sheetFormatPr defaultColWidth="9.140625" defaultRowHeight="15" x14ac:dyDescent="0.25"/>
  <cols>
    <col min="1" max="1" width="9.140625" style="85" bestFit="1" customWidth="1"/>
    <col min="2" max="2" width="11.7109375" style="85" bestFit="1" customWidth="1"/>
    <col min="3" max="3" width="11.7109375" style="85" customWidth="1"/>
    <col min="4" max="4" width="9" style="85" bestFit="1" customWidth="1"/>
    <col min="5" max="5" width="14.42578125" style="85" customWidth="1"/>
    <col min="6" max="6" width="17.28515625" style="85" bestFit="1" customWidth="1"/>
    <col min="7" max="16384" width="9.140625" style="85"/>
  </cols>
  <sheetData>
    <row r="1" spans="1:6" x14ac:dyDescent="0.25">
      <c r="A1" s="143" t="s">
        <v>204</v>
      </c>
      <c r="B1" s="143"/>
      <c r="C1" s="143"/>
      <c r="D1" s="143"/>
      <c r="E1" s="143"/>
      <c r="F1" s="144"/>
    </row>
    <row r="2" spans="1:6" x14ac:dyDescent="0.25">
      <c r="A2" s="109" t="s">
        <v>194</v>
      </c>
      <c r="B2" s="109"/>
      <c r="C2" s="109"/>
      <c r="D2" s="109"/>
      <c r="E2" s="109"/>
      <c r="F2" s="109" t="s">
        <v>33</v>
      </c>
    </row>
    <row r="3" spans="1:6" x14ac:dyDescent="0.25">
      <c r="A3" s="109" t="s">
        <v>195</v>
      </c>
      <c r="B3" s="109"/>
      <c r="C3" s="109"/>
      <c r="D3" s="141" t="s">
        <v>196</v>
      </c>
      <c r="E3" s="142"/>
      <c r="F3" s="109"/>
    </row>
    <row r="4" spans="1:6" x14ac:dyDescent="0.25">
      <c r="A4" s="1" t="s">
        <v>197</v>
      </c>
      <c r="B4" s="1" t="s">
        <v>198</v>
      </c>
      <c r="C4" s="1" t="s">
        <v>199</v>
      </c>
      <c r="D4" s="1" t="s">
        <v>197</v>
      </c>
      <c r="E4" s="1" t="s">
        <v>200</v>
      </c>
      <c r="F4" s="86" t="s">
        <v>201</v>
      </c>
    </row>
    <row r="5" spans="1:6" x14ac:dyDescent="0.25">
      <c r="A5" s="146"/>
      <c r="B5" s="146"/>
      <c r="C5" s="146"/>
      <c r="D5" s="103" t="s">
        <v>202</v>
      </c>
      <c r="E5" s="103" t="s">
        <v>202</v>
      </c>
      <c r="F5" s="145">
        <v>3073.1525000000001</v>
      </c>
    </row>
    <row r="6" spans="1:6" x14ac:dyDescent="0.25">
      <c r="A6" s="146"/>
      <c r="B6" s="146"/>
      <c r="C6" s="146"/>
      <c r="D6" s="103" t="s">
        <v>202</v>
      </c>
      <c r="E6" s="103" t="s">
        <v>202</v>
      </c>
      <c r="F6" s="145">
        <v>2000</v>
      </c>
    </row>
    <row r="7" spans="1:6" x14ac:dyDescent="0.25">
      <c r="A7" s="146"/>
      <c r="B7" s="146"/>
      <c r="C7" s="146"/>
      <c r="D7" s="103" t="s">
        <v>202</v>
      </c>
      <c r="E7" s="103" t="s">
        <v>202</v>
      </c>
      <c r="F7" s="145">
        <v>675</v>
      </c>
    </row>
    <row r="8" spans="1:6" x14ac:dyDescent="0.25">
      <c r="A8" s="146"/>
      <c r="B8" s="146"/>
      <c r="C8" s="146"/>
      <c r="D8" s="103" t="s">
        <v>202</v>
      </c>
      <c r="E8" s="103" t="s">
        <v>202</v>
      </c>
      <c r="F8" s="145">
        <v>2500</v>
      </c>
    </row>
    <row r="9" spans="1:6" x14ac:dyDescent="0.25">
      <c r="A9" s="146"/>
      <c r="B9" s="146"/>
      <c r="C9" s="146"/>
      <c r="D9" s="103" t="s">
        <v>202</v>
      </c>
      <c r="E9" s="103" t="s">
        <v>202</v>
      </c>
      <c r="F9" s="145">
        <v>800.1</v>
      </c>
    </row>
    <row r="10" spans="1:6" x14ac:dyDescent="0.25">
      <c r="A10" s="146"/>
      <c r="B10" s="146"/>
      <c r="C10" s="146"/>
      <c r="D10" s="103" t="s">
        <v>202</v>
      </c>
      <c r="E10" s="103" t="s">
        <v>202</v>
      </c>
      <c r="F10" s="145">
        <v>40.724139999999998</v>
      </c>
    </row>
    <row r="11" spans="1:6" x14ac:dyDescent="0.25">
      <c r="A11" s="146"/>
      <c r="B11" s="146"/>
      <c r="C11" s="146"/>
      <c r="D11" s="103" t="s">
        <v>202</v>
      </c>
      <c r="E11" s="103" t="s">
        <v>202</v>
      </c>
      <c r="F11" s="145">
        <v>20.727619999999998</v>
      </c>
    </row>
    <row r="12" spans="1:6" x14ac:dyDescent="0.25">
      <c r="A12" s="146"/>
      <c r="B12" s="146"/>
      <c r="C12" s="146"/>
      <c r="D12" s="103" t="s">
        <v>202</v>
      </c>
      <c r="E12" s="103" t="s">
        <v>202</v>
      </c>
      <c r="F12" s="145">
        <v>376.51040999999998</v>
      </c>
    </row>
    <row r="13" spans="1:6" x14ac:dyDescent="0.25">
      <c r="A13" s="103" t="s">
        <v>202</v>
      </c>
      <c r="B13" s="103" t="s">
        <v>202</v>
      </c>
      <c r="C13" s="103" t="s">
        <v>202</v>
      </c>
      <c r="D13" s="146"/>
      <c r="E13" s="146"/>
      <c r="F13" s="145">
        <v>4.5660699999999999</v>
      </c>
    </row>
    <row r="14" spans="1:6" x14ac:dyDescent="0.25">
      <c r="A14" s="103" t="s">
        <v>202</v>
      </c>
      <c r="B14" s="103" t="s">
        <v>202</v>
      </c>
      <c r="C14" s="103" t="s">
        <v>202</v>
      </c>
      <c r="D14" s="146"/>
      <c r="E14" s="146"/>
      <c r="F14" s="145">
        <v>0.78373999999999999</v>
      </c>
    </row>
    <row r="15" spans="1:6" x14ac:dyDescent="0.25">
      <c r="A15" s="103" t="s">
        <v>202</v>
      </c>
      <c r="B15" s="103" t="s">
        <v>202</v>
      </c>
      <c r="C15" s="103" t="s">
        <v>202</v>
      </c>
      <c r="D15" s="146"/>
      <c r="E15" s="146"/>
      <c r="F15" s="145">
        <v>0</v>
      </c>
    </row>
    <row r="16" spans="1:6" x14ac:dyDescent="0.25">
      <c r="A16" s="103" t="s">
        <v>202</v>
      </c>
      <c r="B16" s="103" t="s">
        <v>202</v>
      </c>
      <c r="C16" s="103" t="s">
        <v>202</v>
      </c>
      <c r="D16" s="146"/>
      <c r="E16" s="146"/>
      <c r="F16" s="145">
        <v>0</v>
      </c>
    </row>
    <row r="17" spans="1:6" x14ac:dyDescent="0.25">
      <c r="A17" s="103" t="s">
        <v>202</v>
      </c>
      <c r="B17" s="103" t="s">
        <v>202</v>
      </c>
      <c r="C17" s="103" t="s">
        <v>202</v>
      </c>
      <c r="D17" s="146"/>
      <c r="E17" s="146"/>
      <c r="F17" s="145">
        <v>4.0373700000000001</v>
      </c>
    </row>
    <row r="18" spans="1:6" x14ac:dyDescent="0.25">
      <c r="A18" s="103" t="s">
        <v>202</v>
      </c>
      <c r="B18" s="103" t="s">
        <v>202</v>
      </c>
      <c r="C18" s="103" t="s">
        <v>202</v>
      </c>
      <c r="D18" s="146"/>
      <c r="E18" s="146"/>
      <c r="F18" s="145">
        <v>0.04</v>
      </c>
    </row>
    <row r="19" spans="1:6" x14ac:dyDescent="0.25">
      <c r="A19" s="103" t="s">
        <v>202</v>
      </c>
      <c r="B19" s="103" t="s">
        <v>202</v>
      </c>
      <c r="C19" s="103" t="s">
        <v>202</v>
      </c>
      <c r="D19" s="146"/>
      <c r="E19" s="146"/>
      <c r="F19" s="145">
        <v>0</v>
      </c>
    </row>
    <row r="20" spans="1:6" x14ac:dyDescent="0.25">
      <c r="A20" s="103" t="s">
        <v>202</v>
      </c>
      <c r="B20" s="103" t="s">
        <v>202</v>
      </c>
      <c r="C20" s="103" t="s">
        <v>202</v>
      </c>
      <c r="D20" s="146"/>
      <c r="E20" s="146"/>
      <c r="F20" s="145">
        <v>46.805730000000004</v>
      </c>
    </row>
    <row r="21" spans="1:6" x14ac:dyDescent="0.25">
      <c r="A21" s="103" t="s">
        <v>202</v>
      </c>
      <c r="B21" s="103" t="s">
        <v>202</v>
      </c>
      <c r="C21" s="103" t="s">
        <v>202</v>
      </c>
      <c r="D21" s="146"/>
      <c r="E21" s="146"/>
      <c r="F21" s="145">
        <v>0</v>
      </c>
    </row>
    <row r="22" spans="1:6" x14ac:dyDescent="0.25">
      <c r="A22" s="103" t="s">
        <v>202</v>
      </c>
      <c r="B22" s="103" t="s">
        <v>202</v>
      </c>
      <c r="C22" s="103" t="s">
        <v>202</v>
      </c>
      <c r="D22" s="146"/>
      <c r="E22" s="146"/>
      <c r="F22" s="145">
        <v>0</v>
      </c>
    </row>
    <row r="23" spans="1:6" x14ac:dyDescent="0.25">
      <c r="A23" s="103" t="s">
        <v>202</v>
      </c>
      <c r="B23" s="103" t="s">
        <v>202</v>
      </c>
      <c r="C23" s="103" t="s">
        <v>202</v>
      </c>
      <c r="D23" s="146"/>
      <c r="E23" s="146"/>
      <c r="F23" s="145">
        <v>0</v>
      </c>
    </row>
    <row r="24" spans="1:6" x14ac:dyDescent="0.25">
      <c r="A24" s="103" t="s">
        <v>202</v>
      </c>
      <c r="B24" s="103" t="s">
        <v>202</v>
      </c>
      <c r="C24" s="103" t="s">
        <v>202</v>
      </c>
      <c r="D24" s="146"/>
      <c r="E24" s="146"/>
      <c r="F24" s="145">
        <v>0.24524000000000001</v>
      </c>
    </row>
    <row r="25" spans="1:6" x14ac:dyDescent="0.25">
      <c r="A25" s="103" t="s">
        <v>202</v>
      </c>
      <c r="B25" s="103" t="s">
        <v>202</v>
      </c>
      <c r="C25" s="103" t="s">
        <v>202</v>
      </c>
      <c r="D25" s="146"/>
      <c r="E25" s="146"/>
      <c r="F25" s="145">
        <v>0</v>
      </c>
    </row>
    <row r="26" spans="1:6" x14ac:dyDescent="0.25">
      <c r="A26" s="103" t="s">
        <v>202</v>
      </c>
      <c r="B26" s="103" t="s">
        <v>202</v>
      </c>
      <c r="C26" s="103" t="s">
        <v>202</v>
      </c>
      <c r="D26" s="146"/>
      <c r="E26" s="146"/>
      <c r="F26" s="145">
        <v>0</v>
      </c>
    </row>
    <row r="27" spans="1:6" x14ac:dyDescent="0.25">
      <c r="A27" s="103" t="s">
        <v>202</v>
      </c>
      <c r="B27" s="103" t="s">
        <v>202</v>
      </c>
      <c r="C27" s="103" t="s">
        <v>202</v>
      </c>
      <c r="D27" s="146"/>
      <c r="E27" s="146"/>
      <c r="F27" s="145">
        <v>0</v>
      </c>
    </row>
    <row r="28" spans="1:6" x14ac:dyDescent="0.25">
      <c r="A28" s="103" t="s">
        <v>202</v>
      </c>
      <c r="B28" s="103" t="s">
        <v>202</v>
      </c>
      <c r="C28" s="103" t="s">
        <v>202</v>
      </c>
      <c r="D28" s="146"/>
      <c r="E28" s="146"/>
      <c r="F28" s="145">
        <v>3.4154400000000003</v>
      </c>
    </row>
    <row r="29" spans="1:6" x14ac:dyDescent="0.25">
      <c r="A29" s="103" t="s">
        <v>202</v>
      </c>
      <c r="B29" s="103" t="s">
        <v>202</v>
      </c>
      <c r="C29" s="103" t="s">
        <v>202</v>
      </c>
      <c r="D29" s="146"/>
      <c r="E29" s="146"/>
      <c r="F29" s="145">
        <v>15.387499999999999</v>
      </c>
    </row>
    <row r="30" spans="1:6" x14ac:dyDescent="0.25">
      <c r="A30" s="103" t="s">
        <v>202</v>
      </c>
      <c r="B30" s="103" t="s">
        <v>202</v>
      </c>
      <c r="C30" s="103" t="s">
        <v>202</v>
      </c>
      <c r="D30" s="146"/>
      <c r="E30" s="146"/>
      <c r="F30" s="145">
        <v>141.82671999999999</v>
      </c>
    </row>
    <row r="31" spans="1:6" x14ac:dyDescent="0.25">
      <c r="A31" s="103" t="s">
        <v>202</v>
      </c>
      <c r="B31" s="103" t="s">
        <v>202</v>
      </c>
      <c r="C31" s="103" t="s">
        <v>202</v>
      </c>
      <c r="D31" s="146"/>
      <c r="E31" s="146"/>
      <c r="F31" s="145">
        <v>11.064819999999999</v>
      </c>
    </row>
    <row r="32" spans="1:6" x14ac:dyDescent="0.25">
      <c r="A32" s="103" t="s">
        <v>202</v>
      </c>
      <c r="B32" s="103" t="s">
        <v>202</v>
      </c>
      <c r="C32" s="103" t="s">
        <v>202</v>
      </c>
      <c r="D32" s="146"/>
      <c r="E32" s="146"/>
      <c r="F32" s="145">
        <v>70.80059</v>
      </c>
    </row>
    <row r="33" spans="1:6" x14ac:dyDescent="0.25">
      <c r="A33" s="103" t="s">
        <v>202</v>
      </c>
      <c r="B33" s="103" t="s">
        <v>202</v>
      </c>
      <c r="C33" s="103" t="s">
        <v>202</v>
      </c>
      <c r="D33" s="146"/>
      <c r="E33" s="146"/>
      <c r="F33" s="145">
        <v>1.1795599999999999</v>
      </c>
    </row>
    <row r="34" spans="1:6" x14ac:dyDescent="0.25">
      <c r="A34" s="103" t="s">
        <v>202</v>
      </c>
      <c r="B34" s="103" t="s">
        <v>202</v>
      </c>
      <c r="C34" s="103" t="s">
        <v>202</v>
      </c>
      <c r="D34" s="146"/>
      <c r="E34" s="146"/>
      <c r="F34" s="145">
        <v>12.270160000000001</v>
      </c>
    </row>
    <row r="35" spans="1:6" x14ac:dyDescent="0.25">
      <c r="A35" s="103" t="s">
        <v>202</v>
      </c>
      <c r="B35" s="103" t="s">
        <v>202</v>
      </c>
      <c r="C35" s="103" t="s">
        <v>202</v>
      </c>
      <c r="D35" s="146"/>
      <c r="E35" s="146"/>
      <c r="F35" s="145">
        <v>8.6947500000000009</v>
      </c>
    </row>
    <row r="36" spans="1:6" x14ac:dyDescent="0.25">
      <c r="A36" s="103" t="s">
        <v>202</v>
      </c>
      <c r="B36" s="103" t="s">
        <v>202</v>
      </c>
      <c r="C36" s="103" t="s">
        <v>202</v>
      </c>
      <c r="D36" s="146"/>
      <c r="E36" s="146"/>
      <c r="F36" s="145">
        <v>70.818600000000004</v>
      </c>
    </row>
    <row r="37" spans="1:6" x14ac:dyDescent="0.25">
      <c r="A37" s="103" t="s">
        <v>202</v>
      </c>
      <c r="B37" s="103" t="s">
        <v>202</v>
      </c>
      <c r="C37" s="103" t="s">
        <v>202</v>
      </c>
      <c r="D37" s="146"/>
      <c r="E37" s="146"/>
      <c r="F37" s="145">
        <v>144.24682999999999</v>
      </c>
    </row>
    <row r="38" spans="1:6" x14ac:dyDescent="0.25">
      <c r="A38" s="103" t="s">
        <v>202</v>
      </c>
      <c r="B38" s="103" t="s">
        <v>202</v>
      </c>
      <c r="C38" s="103" t="s">
        <v>202</v>
      </c>
      <c r="D38" s="146"/>
      <c r="E38" s="146"/>
      <c r="F38" s="145">
        <v>136.60079000000002</v>
      </c>
    </row>
    <row r="39" spans="1:6" x14ac:dyDescent="0.25">
      <c r="A39" s="103" t="s">
        <v>202</v>
      </c>
      <c r="B39" s="103" t="s">
        <v>202</v>
      </c>
      <c r="C39" s="103" t="s">
        <v>202</v>
      </c>
      <c r="D39" s="146"/>
      <c r="E39" s="146"/>
      <c r="F39" s="145">
        <v>100.00191000000001</v>
      </c>
    </row>
    <row r="40" spans="1:6" x14ac:dyDescent="0.25">
      <c r="A40" s="103" t="s">
        <v>202</v>
      </c>
      <c r="B40" s="103" t="s">
        <v>202</v>
      </c>
      <c r="C40" s="103" t="s">
        <v>202</v>
      </c>
      <c r="D40" s="146"/>
      <c r="E40" s="146"/>
      <c r="F40" s="145">
        <v>11.55</v>
      </c>
    </row>
    <row r="41" spans="1:6" x14ac:dyDescent="0.25">
      <c r="A41" s="103" t="s">
        <v>202</v>
      </c>
      <c r="B41" s="103" t="s">
        <v>202</v>
      </c>
      <c r="C41" s="103" t="s">
        <v>202</v>
      </c>
      <c r="D41" s="146"/>
      <c r="E41" s="146"/>
      <c r="F41" s="145">
        <v>37.5</v>
      </c>
    </row>
    <row r="42" spans="1:6" x14ac:dyDescent="0.25">
      <c r="A42" s="103" t="s">
        <v>202</v>
      </c>
      <c r="B42" s="103" t="s">
        <v>202</v>
      </c>
      <c r="C42" s="103" t="s">
        <v>202</v>
      </c>
      <c r="D42" s="146"/>
      <c r="E42" s="146"/>
      <c r="F42" s="145">
        <v>10.96481</v>
      </c>
    </row>
    <row r="43" spans="1:6" x14ac:dyDescent="0.25">
      <c r="A43" s="103" t="s">
        <v>202</v>
      </c>
      <c r="B43" s="103" t="s">
        <v>202</v>
      </c>
      <c r="C43" s="103" t="s">
        <v>202</v>
      </c>
      <c r="D43" s="146"/>
      <c r="E43" s="146"/>
      <c r="F43" s="145">
        <v>79.671880000000002</v>
      </c>
    </row>
    <row r="44" spans="1:6" x14ac:dyDescent="0.25">
      <c r="A44" s="103" t="s">
        <v>202</v>
      </c>
      <c r="B44" s="103" t="s">
        <v>202</v>
      </c>
      <c r="C44" s="103" t="s">
        <v>202</v>
      </c>
      <c r="D44" s="146"/>
      <c r="E44" s="146"/>
      <c r="F44" s="145">
        <v>36.525880000000001</v>
      </c>
    </row>
    <row r="45" spans="1:6" x14ac:dyDescent="0.25">
      <c r="A45" s="103" t="s">
        <v>202</v>
      </c>
      <c r="B45" s="103" t="s">
        <v>202</v>
      </c>
      <c r="C45" s="103" t="s">
        <v>202</v>
      </c>
      <c r="D45" s="146"/>
      <c r="E45" s="146"/>
      <c r="F45" s="145">
        <v>38.200040000000001</v>
      </c>
    </row>
    <row r="46" spans="1:6" x14ac:dyDescent="0.25">
      <c r="A46" s="103" t="s">
        <v>202</v>
      </c>
      <c r="B46" s="103" t="s">
        <v>202</v>
      </c>
      <c r="C46" s="103" t="s">
        <v>202</v>
      </c>
      <c r="D46" s="146"/>
      <c r="E46" s="146"/>
      <c r="F46" s="145">
        <v>68.881960000000007</v>
      </c>
    </row>
  </sheetData>
  <mergeCells count="5">
    <mergeCell ref="A2:E2"/>
    <mergeCell ref="F2:F3"/>
    <mergeCell ref="A3:C3"/>
    <mergeCell ref="D3:E3"/>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16.8.2 və 16.8.7</vt:lpstr>
      <vt:lpstr>16.8.3 və 16.8.4</vt:lpstr>
      <vt:lpstr>16.8.5.</vt:lpstr>
      <vt:lpstr>16.8.6 </vt:lpstr>
      <vt:lpstr>16.8.8</vt:lpstr>
      <vt:lpstr>16.8.10.</vt:lpstr>
      <vt:lpstr>16.6.2</vt:lpstr>
      <vt:lpstr>'16.8.10.'!Print_Area</vt:lpstr>
      <vt:lpstr>'16.8.5.'!Print_Area</vt:lpstr>
      <vt:lpstr>'16.8.8'!Print_Area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2022-01-25T13:39:59Z</dcterms:modified>
</cp:coreProperties>
</file>